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user\Documents\My Webs\jasmee2\19sem\"/>
    </mc:Choice>
  </mc:AlternateContent>
  <xr:revisionPtr revIDLastSave="0" documentId="13_ncr:1_{2919B3F7-0343-41BE-AE49-64B535396E4D}" xr6:coauthVersionLast="47" xr6:coauthVersionMax="47" xr10:uidLastSave="{00000000-0000-0000-0000-000000000000}"/>
  <bookViews>
    <workbookView xWindow="-120" yWindow="-120" windowWidth="20730" windowHeight="11160" xr2:uid="{00000000-000D-0000-FFFF-FFFF00000000}"/>
  </bookViews>
  <sheets>
    <sheet name="【団体申込み注意事項】" sheetId="7" r:id="rId1"/>
    <sheet name="団体申込書" sheetId="6" r:id="rId2"/>
  </sheets>
  <definedNames>
    <definedName name="_xlnm.Print_Area" localSheetId="1">団体申込書!$A$1:$G$47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9" i="7" l="1"/>
  <c r="F40" i="6" s="1"/>
  <c r="G128" i="7"/>
  <c r="F39" i="6" s="1"/>
  <c r="G127" i="7"/>
  <c r="F38" i="6" s="1"/>
  <c r="G126" i="7"/>
  <c r="F37" i="6" s="1"/>
  <c r="G125" i="7"/>
  <c r="F36" i="6" s="1"/>
  <c r="G124" i="7"/>
  <c r="F35" i="6" s="1"/>
  <c r="G123" i="7"/>
  <c r="F34" i="6" s="1"/>
  <c r="G122" i="7"/>
  <c r="F33" i="6" s="1"/>
  <c r="G121" i="7"/>
  <c r="F32" i="6" s="1"/>
  <c r="G120" i="7"/>
  <c r="F31" i="6" s="1"/>
  <c r="G119" i="7"/>
  <c r="F30" i="6" s="1"/>
  <c r="G118" i="7"/>
  <c r="F29" i="6" s="1"/>
  <c r="G117" i="7"/>
  <c r="F28" i="6" s="1"/>
  <c r="G116" i="7"/>
  <c r="F27" i="6" s="1"/>
  <c r="G115" i="7"/>
  <c r="F26" i="6" s="1"/>
  <c r="G114" i="7"/>
  <c r="F25" i="6" s="1"/>
  <c r="F129" i="7"/>
  <c r="F128" i="7"/>
  <c r="F127" i="7"/>
  <c r="F126" i="7"/>
  <c r="F125" i="7"/>
  <c r="F124" i="7"/>
  <c r="F123" i="7"/>
  <c r="F122" i="7"/>
  <c r="F121" i="7"/>
  <c r="F120" i="7"/>
  <c r="F119" i="7"/>
  <c r="F118" i="7"/>
  <c r="F117" i="7"/>
  <c r="F116" i="7"/>
  <c r="F115" i="7"/>
  <c r="F114" i="7"/>
  <c r="B100" i="7"/>
  <c r="C41" i="6" s="1"/>
  <c r="G113" i="7"/>
  <c r="F24" i="6" s="1"/>
  <c r="G112" i="7"/>
  <c r="F23" i="6" s="1"/>
  <c r="G111" i="7"/>
  <c r="F22" i="6" s="1"/>
  <c r="G110" i="7"/>
  <c r="F21" i="6" s="1"/>
  <c r="F100" i="7"/>
  <c r="F113" i="7"/>
  <c r="F112" i="7"/>
  <c r="F111" i="7"/>
  <c r="F110" i="7"/>
  <c r="F109" i="7"/>
  <c r="F108" i="7"/>
  <c r="F107" i="7"/>
  <c r="F106" i="7"/>
  <c r="F105" i="7"/>
  <c r="F104" i="7"/>
  <c r="F103" i="7"/>
  <c r="F102" i="7"/>
  <c r="F101" i="7"/>
  <c r="F1" i="6"/>
  <c r="D41" i="6" l="1"/>
  <c r="C100" i="7"/>
  <c r="G109" i="7" l="1"/>
  <c r="F20" i="6" s="1"/>
  <c r="G100" i="7"/>
  <c r="F11" i="6" s="1"/>
  <c r="G107" i="7"/>
  <c r="F18" i="6" s="1"/>
  <c r="G108" i="7"/>
  <c r="F19" i="6" s="1"/>
  <c r="G105" i="7"/>
  <c r="F16" i="6" s="1"/>
  <c r="G106" i="7"/>
  <c r="F17" i="6" s="1"/>
  <c r="G103" i="7"/>
  <c r="F14" i="6" s="1"/>
  <c r="G104" i="7"/>
  <c r="F15" i="6" s="1"/>
  <c r="G101" i="7"/>
  <c r="F12" i="6" s="1"/>
  <c r="G102" i="7"/>
  <c r="F13" i="6" s="1"/>
  <c r="F41" i="6" l="1"/>
</calcChain>
</file>

<file path=xl/sharedStrings.xml><?xml version="1.0" encoding="utf-8"?>
<sst xmlns="http://schemas.openxmlformats.org/spreadsheetml/2006/main" count="39" uniqueCount="33">
  <si>
    <t>会員区分</t>
    <rPh sb="0" eb="2">
      <t>カイイン</t>
    </rPh>
    <rPh sb="2" eb="4">
      <t>クブン</t>
    </rPh>
    <phoneticPr fontId="1"/>
  </si>
  <si>
    <t>お名前</t>
    <rPh sb="1" eb="3">
      <t>ナマエ</t>
    </rPh>
    <phoneticPr fontId="1"/>
  </si>
  <si>
    <t>ご所属</t>
    <rPh sb="1" eb="3">
      <t>ショゾク</t>
    </rPh>
    <phoneticPr fontId="1"/>
  </si>
  <si>
    <t>円</t>
    <rPh sb="0" eb="1">
      <t>エン</t>
    </rPh>
    <phoneticPr fontId="1"/>
  </si>
  <si>
    <t>代表者（連絡者）情報</t>
    <rPh sb="0" eb="3">
      <t>ダイヒョウシャ</t>
    </rPh>
    <rPh sb="4" eb="7">
      <t>レンラクシャ</t>
    </rPh>
    <rPh sb="8" eb="10">
      <t>ジョウホウ</t>
    </rPh>
    <phoneticPr fontId="1"/>
  </si>
  <si>
    <t xml:space="preserve">E-mail </t>
    <phoneticPr fontId="1"/>
  </si>
  <si>
    <t>E-mail</t>
    <phoneticPr fontId="1"/>
  </si>
  <si>
    <t>料金</t>
    <rPh sb="0" eb="2">
      <t>リョウキン</t>
    </rPh>
    <phoneticPr fontId="1"/>
  </si>
  <si>
    <t>団体参加者名簿</t>
    <rPh sb="0" eb="2">
      <t>ダンタイ</t>
    </rPh>
    <rPh sb="2" eb="4">
      <t>サンカ</t>
    </rPh>
    <rPh sb="4" eb="5">
      <t>シャ</t>
    </rPh>
    <rPh sb="5" eb="7">
      <t>メイボ</t>
    </rPh>
    <phoneticPr fontId="1"/>
  </si>
  <si>
    <t>申込み日</t>
    <rPh sb="0" eb="2">
      <t>モウシコ</t>
    </rPh>
    <rPh sb="3" eb="4">
      <t>ヒ</t>
    </rPh>
    <phoneticPr fontId="1"/>
  </si>
  <si>
    <t>参加費合計（自動計算されます→）</t>
    <rPh sb="0" eb="3">
      <t>サンカヒ</t>
    </rPh>
    <rPh sb="3" eb="5">
      <t>ゴウケイ</t>
    </rPh>
    <rPh sb="6" eb="8">
      <t>ジドウ</t>
    </rPh>
    <rPh sb="8" eb="10">
      <t>ケイサン</t>
    </rPh>
    <phoneticPr fontId="1"/>
  </si>
  <si>
    <t>【団体申込書】</t>
    <rPh sb="1" eb="3">
      <t>ダンタイ</t>
    </rPh>
    <rPh sb="3" eb="5">
      <t>モウシコ</t>
    </rPh>
    <rPh sb="5" eb="6">
      <t>ショ</t>
    </rPh>
    <phoneticPr fontId="1"/>
  </si>
  <si>
    <t>送信先</t>
    <rPh sb="0" eb="3">
      <t>ソウシンサキ</t>
    </rPh>
    <phoneticPr fontId="1"/>
  </si>
  <si>
    <t>jasmee@narunia.co.jp</t>
    <phoneticPr fontId="1"/>
  </si>
  <si>
    <t xml:space="preserve"> 5～9人参加：</t>
  </si>
  <si>
    <t>6,000円/人</t>
  </si>
  <si>
    <t>10人以上参加：</t>
  </si>
  <si>
    <t>5,000円/人</t>
  </si>
  <si>
    <t>【団体申込み注意事項】</t>
    <phoneticPr fontId="1"/>
  </si>
  <si>
    <t>    団体申込みは5人以上の「参加者」で適用されます。</t>
  </si>
  <si>
    <t>    団体申込み料金（参加者4名までは割引がありません。個人申込みをお願いします。</t>
  </si>
  <si>
    <t>    団体の「参加者」人数には会員も含めて結構ですが、会員の参加費は個人申込みでも団体申込みでも同じ料金です。団体申込みでさらに割引にはなりません。</t>
  </si>
  <si>
    <t>    参加費入金確認をもって申込完了となります。ご入金は「代表者」の方がまとめて銀行振込み一括でお支払いください（振込手数料はご負担ください）。</t>
  </si>
  <si>
    <t>    申込完了後ID/PWを発行いたしますので、お早めにご入金ください。</t>
  </si>
  <si>
    <t>    ID/PWは登録アドレスに、申込者お一人ずつ送信いたします。</t>
  </si>
  <si>
    <t>3,000円/人</t>
    <phoneticPr fontId="1"/>
  </si>
  <si>
    <t>会員：</t>
    <rPh sb="0" eb="2">
      <t>カイイン</t>
    </rPh>
    <phoneticPr fontId="1"/>
  </si>
  <si>
    <t>3,000円/人（個人でも団体でも同額）</t>
    <rPh sb="9" eb="11">
      <t>コジン</t>
    </rPh>
    <rPh sb="13" eb="15">
      <t>ダンタイ</t>
    </rPh>
    <rPh sb="17" eb="19">
      <t>ドウガク</t>
    </rPh>
    <phoneticPr fontId="1"/>
  </si>
  <si>
    <t>【参加費】　　 5～9人参加：</t>
    <rPh sb="1" eb="4">
      <t>サンカヒ</t>
    </rPh>
    <phoneticPr fontId="1"/>
  </si>
  <si>
    <r>
      <rPr>
        <sz val="9"/>
        <color rgb="FFFF0000"/>
        <rFont val="メイリオ"/>
        <family val="3"/>
        <charset val="128"/>
      </rPr>
      <t>※</t>
    </r>
    <r>
      <rPr>
        <sz val="9"/>
        <color theme="1"/>
        <rFont val="メイリオ"/>
        <family val="3"/>
        <charset val="128"/>
      </rPr>
      <t>本申込書を学会事務局にお送りください。事務局で会員区分と料金を確認し、ご入金の連絡をいたします。</t>
    </r>
    <rPh sb="1" eb="2">
      <t>ホン</t>
    </rPh>
    <rPh sb="2" eb="5">
      <t>モウシコミショ</t>
    </rPh>
    <rPh sb="6" eb="8">
      <t>ガッカイ</t>
    </rPh>
    <rPh sb="8" eb="11">
      <t>ジムキョク</t>
    </rPh>
    <rPh sb="13" eb="14">
      <t>オク</t>
    </rPh>
    <rPh sb="24" eb="26">
      <t>カイイン</t>
    </rPh>
    <rPh sb="26" eb="28">
      <t>クブン</t>
    </rPh>
    <rPh sb="29" eb="31">
      <t>リョウキン</t>
    </rPh>
    <rPh sb="32" eb="34">
      <t>カクニン</t>
    </rPh>
    <rPh sb="37" eb="39">
      <t>ニュウキン</t>
    </rPh>
    <rPh sb="40" eb="42">
      <t>レンラク</t>
    </rPh>
    <phoneticPr fontId="1"/>
  </si>
  <si>
    <r>
      <rPr>
        <sz val="9"/>
        <color rgb="FFFF0000"/>
        <rFont val="メイリオ"/>
        <family val="3"/>
        <charset val="128"/>
      </rPr>
      <t>※</t>
    </r>
    <r>
      <rPr>
        <sz val="9"/>
        <color theme="1"/>
        <rFont val="メイリオ"/>
        <family val="3"/>
        <charset val="128"/>
      </rPr>
      <t>ご入金は代表者の方がまとめて一括でお支払いください（振込手数料はご負担ください）。</t>
    </r>
    <rPh sb="2" eb="4">
      <t>ニュウキン</t>
    </rPh>
    <rPh sb="5" eb="8">
      <t>ダイヒョウシャ</t>
    </rPh>
    <rPh sb="9" eb="10">
      <t>カタ</t>
    </rPh>
    <rPh sb="15" eb="17">
      <t>イッカツ</t>
    </rPh>
    <rPh sb="19" eb="21">
      <t>シハラ</t>
    </rPh>
    <rPh sb="27" eb="29">
      <t>フリコ</t>
    </rPh>
    <rPh sb="29" eb="32">
      <t>テスウリョウ</t>
    </rPh>
    <rPh sb="34" eb="36">
      <t>フタン</t>
    </rPh>
    <phoneticPr fontId="1"/>
  </si>
  <si>
    <r>
      <rPr>
        <sz val="9"/>
        <color rgb="FFFF0000"/>
        <rFont val="メイリオ"/>
        <family val="3"/>
        <charset val="128"/>
      </rPr>
      <t>※</t>
    </r>
    <r>
      <rPr>
        <sz val="9"/>
        <color theme="1"/>
        <rFont val="メイリオ"/>
        <family val="3"/>
        <charset val="128"/>
      </rPr>
      <t>代表者の方が受講される場合は代表者の方のお名前も参加者名簿に記載してください。</t>
    </r>
    <rPh sb="1" eb="4">
      <t>ダイヒョウシャ</t>
    </rPh>
    <rPh sb="5" eb="6">
      <t>カタ</t>
    </rPh>
    <rPh sb="7" eb="9">
      <t>ジュコウ</t>
    </rPh>
    <rPh sb="12" eb="14">
      <t>バアイ</t>
    </rPh>
    <rPh sb="15" eb="18">
      <t>ダイヒョウシャ</t>
    </rPh>
    <rPh sb="19" eb="20">
      <t>カタ</t>
    </rPh>
    <rPh sb="22" eb="24">
      <t>ナマエ</t>
    </rPh>
    <rPh sb="25" eb="28">
      <t>サンカシャ</t>
    </rPh>
    <rPh sb="28" eb="30">
      <t>メイボ</t>
    </rPh>
    <rPh sb="31" eb="33">
      <t>キサイ</t>
    </rPh>
    <phoneticPr fontId="1"/>
  </si>
  <si>
    <t>第19回医学英語セミナー</t>
    <rPh sb="0" eb="1">
      <t>ダイ</t>
    </rPh>
    <rPh sb="3" eb="4">
      <t>カイ</t>
    </rPh>
    <rPh sb="4" eb="8">
      <t>イガクエイゴ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</si>
</sst>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F800]dddd\,\ mmmm\ dd\,\ yyyy"/>
  </numFmts>
  <fonts count="17">
    <font>
      <sz val="11"/>
      <color theme="1"/>
      <name val="Yu Gothic"/>
      <family val="2"/>
      <scheme val="minor"/>
    </font>
    <font>
      <sz val="6"/>
      <name val="Yu Gothic"/>
      <family val="3"/>
      <charset val="128"/>
      <scheme val="minor"/>
    </font>
    <font>
      <sz val="9"/>
      <color theme="1"/>
      <name val="メイリオ"/>
      <family val="3"/>
      <charset val="128"/>
    </font>
    <font>
      <sz val="12"/>
      <color theme="1"/>
      <name val="メイリオ"/>
      <family val="3"/>
      <charset val="128"/>
    </font>
    <font>
      <b/>
      <sz val="9"/>
      <color theme="1"/>
      <name val="メイリオ"/>
      <family val="3"/>
      <charset val="128"/>
    </font>
    <font>
      <sz val="14"/>
      <color theme="1"/>
      <name val="メイリオ"/>
      <family val="3"/>
      <charset val="128"/>
    </font>
    <font>
      <sz val="8"/>
      <color theme="1"/>
      <name val="メイリオ"/>
      <family val="3"/>
      <charset val="128"/>
    </font>
    <font>
      <u/>
      <sz val="11"/>
      <color theme="10"/>
      <name val="Yu Gothic"/>
      <family val="2"/>
      <scheme val="minor"/>
    </font>
    <font>
      <sz val="7"/>
      <color theme="1"/>
      <name val="メイリオ"/>
      <family val="3"/>
      <charset val="128"/>
    </font>
    <font>
      <sz val="9"/>
      <name val="メイリオ"/>
      <family val="3"/>
      <charset val="128"/>
    </font>
    <font>
      <b/>
      <sz val="14"/>
      <color theme="1"/>
      <name val="メイリオ"/>
      <family val="3"/>
      <charset val="128"/>
    </font>
    <font>
      <u/>
      <sz val="11"/>
      <color theme="10"/>
      <name val="メイリオ"/>
      <family val="3"/>
      <charset val="128"/>
    </font>
    <font>
      <sz val="12"/>
      <color theme="1"/>
      <name val="Yu Gothic"/>
      <family val="2"/>
      <scheme val="minor"/>
    </font>
    <font>
      <sz val="10"/>
      <name val="メイリオ"/>
      <family val="3"/>
      <charset val="128"/>
    </font>
    <font>
      <sz val="8"/>
      <color theme="10"/>
      <name val="Yu Gothic"/>
      <family val="2"/>
      <scheme val="minor"/>
    </font>
    <font>
      <sz val="8"/>
      <color rgb="FFFF0000"/>
      <name val="メイリオ"/>
      <family val="3"/>
      <charset val="128"/>
    </font>
    <font>
      <sz val="9"/>
      <color rgb="FFFF0000"/>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FFFAEB"/>
        <bgColor indexed="64"/>
      </patternFill>
    </fill>
  </fills>
  <borders count="1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diagonal/>
    </border>
  </borders>
  <cellStyleXfs count="2">
    <xf numFmtId="0" fontId="0" fillId="0" borderId="0"/>
    <xf numFmtId="0" fontId="7" fillId="0" borderId="0" applyNumberFormat="0" applyFill="0" applyBorder="0" applyAlignment="0" applyProtection="0"/>
  </cellStyleXfs>
  <cellXfs count="48">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2" fillId="0" borderId="0" xfId="0" applyFont="1"/>
    <xf numFmtId="0" fontId="3" fillId="0" borderId="0" xfId="0" applyFont="1" applyAlignment="1">
      <alignment horizontal="justify" vertical="center"/>
    </xf>
    <xf numFmtId="0" fontId="2"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horizontal="right"/>
    </xf>
    <xf numFmtId="0" fontId="6" fillId="2" borderId="0" xfId="0" applyFont="1" applyFill="1" applyAlignment="1">
      <alignment vertical="center"/>
    </xf>
    <xf numFmtId="0" fontId="10" fillId="2" borderId="1" xfId="0" applyFont="1" applyFill="1" applyBorder="1" applyAlignment="1">
      <alignment vertical="center"/>
    </xf>
    <xf numFmtId="0" fontId="3" fillId="2" borderId="1" xfId="0" applyFont="1" applyFill="1" applyBorder="1" applyAlignment="1">
      <alignment vertical="center"/>
    </xf>
    <xf numFmtId="0" fontId="2" fillId="2" borderId="1" xfId="0" applyFont="1" applyFill="1" applyBorder="1" applyAlignment="1">
      <alignment horizontal="right"/>
    </xf>
    <xf numFmtId="0" fontId="11" fillId="2" borderId="1" xfId="1" applyFont="1" applyFill="1" applyBorder="1" applyAlignment="1"/>
    <xf numFmtId="0" fontId="2" fillId="2" borderId="1" xfId="0" applyFont="1" applyFill="1" applyBorder="1" applyAlignment="1">
      <alignment vertical="center"/>
    </xf>
    <xf numFmtId="0" fontId="4" fillId="2" borderId="0" xfId="0" applyFont="1" applyFill="1" applyAlignment="1">
      <alignment vertical="center"/>
    </xf>
    <xf numFmtId="0" fontId="0" fillId="2" borderId="0" xfId="0" applyFill="1"/>
    <xf numFmtId="0" fontId="2" fillId="2" borderId="2" xfId="0" applyFont="1" applyFill="1" applyBorder="1" applyAlignment="1">
      <alignment horizontal="left" vertical="center" indent="1"/>
    </xf>
    <xf numFmtId="0" fontId="2" fillId="2" borderId="3" xfId="0" applyFont="1" applyFill="1" applyBorder="1" applyAlignment="1">
      <alignment horizontal="left" vertical="center" indent="1"/>
    </xf>
    <xf numFmtId="0" fontId="2" fillId="2" borderId="8" xfId="0" applyFont="1" applyFill="1" applyBorder="1" applyAlignment="1">
      <alignment horizontal="left" vertical="center" indent="1"/>
    </xf>
    <xf numFmtId="0" fontId="2" fillId="2" borderId="6" xfId="0" applyFont="1" applyFill="1" applyBorder="1" applyAlignment="1">
      <alignment horizontal="left" vertical="center" indent="1"/>
    </xf>
    <xf numFmtId="0" fontId="6" fillId="2" borderId="12"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6" xfId="0" applyFont="1" applyFill="1" applyBorder="1" applyAlignment="1">
      <alignment horizontal="right" vertical="center" indent="2"/>
    </xf>
    <xf numFmtId="0" fontId="8" fillId="2" borderId="5" xfId="0" applyFont="1" applyFill="1" applyBorder="1" applyAlignment="1">
      <alignment horizontal="right" vertical="center" indent="2"/>
    </xf>
    <xf numFmtId="0" fontId="6" fillId="2" borderId="3" xfId="0" applyFont="1" applyFill="1" applyBorder="1" applyAlignment="1">
      <alignment vertical="center"/>
    </xf>
    <xf numFmtId="0" fontId="6" fillId="2" borderId="1" xfId="0" applyFont="1" applyFill="1" applyBorder="1" applyAlignment="1">
      <alignment vertical="center"/>
    </xf>
    <xf numFmtId="0" fontId="6" fillId="2" borderId="3" xfId="0" applyFont="1" applyFill="1" applyBorder="1" applyAlignment="1">
      <alignment horizontal="right" vertical="center"/>
    </xf>
    <xf numFmtId="176" fontId="13" fillId="2" borderId="3" xfId="0" applyNumberFormat="1" applyFont="1" applyFill="1" applyBorder="1" applyAlignment="1">
      <alignment vertical="center"/>
    </xf>
    <xf numFmtId="0" fontId="6" fillId="2" borderId="0" xfId="0" applyFont="1" applyFill="1" applyAlignment="1">
      <alignment horizontal="right" vertical="center"/>
    </xf>
    <xf numFmtId="0" fontId="2" fillId="2" borderId="15" xfId="0" applyFont="1" applyFill="1" applyBorder="1" applyAlignment="1">
      <alignment horizontal="left" vertical="center" indent="1"/>
    </xf>
    <xf numFmtId="0" fontId="2" fillId="2" borderId="7" xfId="0" applyFont="1" applyFill="1" applyBorder="1" applyAlignment="1">
      <alignment horizontal="left" vertical="center" indent="1"/>
    </xf>
    <xf numFmtId="177" fontId="6" fillId="2" borderId="1" xfId="0" applyNumberFormat="1" applyFont="1" applyFill="1" applyBorder="1" applyAlignment="1">
      <alignment horizontal="center"/>
    </xf>
    <xf numFmtId="0" fontId="15" fillId="2" borderId="3" xfId="0" applyFont="1" applyFill="1" applyBorder="1" applyAlignment="1">
      <alignment vertical="center"/>
    </xf>
    <xf numFmtId="176" fontId="9" fillId="2" borderId="6" xfId="0" applyNumberFormat="1" applyFont="1" applyFill="1" applyBorder="1" applyAlignment="1">
      <alignment vertical="center"/>
    </xf>
    <xf numFmtId="0" fontId="2" fillId="3" borderId="13" xfId="0" applyFont="1" applyFill="1" applyBorder="1" applyAlignment="1" applyProtection="1">
      <alignment vertical="center"/>
      <protection locked="0"/>
    </xf>
    <xf numFmtId="0" fontId="14" fillId="3" borderId="13" xfId="1" applyFont="1" applyFill="1" applyBorder="1" applyAlignment="1" applyProtection="1">
      <alignment vertical="center"/>
      <protection locked="0"/>
    </xf>
    <xf numFmtId="0" fontId="2" fillId="3" borderId="10"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2" fillId="3" borderId="11" xfId="0" applyFont="1" applyFill="1" applyBorder="1" applyAlignment="1" applyProtection="1">
      <alignment vertical="center"/>
      <protection locked="0"/>
    </xf>
    <xf numFmtId="0" fontId="6" fillId="3" borderId="11" xfId="0" applyFont="1" applyFill="1" applyBorder="1" applyAlignment="1" applyProtection="1">
      <alignment vertical="center"/>
      <protection locked="0"/>
    </xf>
    <xf numFmtId="0" fontId="2" fillId="3" borderId="16" xfId="0" applyFont="1" applyFill="1" applyBorder="1" applyAlignment="1" applyProtection="1">
      <alignment vertical="center"/>
      <protection locked="0"/>
    </xf>
    <xf numFmtId="0" fontId="6" fillId="3" borderId="16" xfId="0" applyFont="1" applyFill="1" applyBorder="1" applyAlignment="1" applyProtection="1">
      <alignment vertical="center"/>
      <protection locked="0"/>
    </xf>
    <xf numFmtId="0" fontId="2" fillId="2" borderId="0" xfId="0" applyFont="1" applyFill="1" applyAlignment="1">
      <alignment horizontal="left" vertical="center" wrapText="1"/>
    </xf>
    <xf numFmtId="0" fontId="2" fillId="3" borderId="9" xfId="0" applyFont="1" applyFill="1" applyBorder="1" applyAlignment="1" applyProtection="1">
      <alignment horizontal="left" vertical="center"/>
      <protection locked="0"/>
    </xf>
    <xf numFmtId="0" fontId="2" fillId="3" borderId="3" xfId="0" applyFont="1" applyFill="1" applyBorder="1" applyAlignment="1" applyProtection="1">
      <alignment horizontal="left" vertical="center"/>
      <protection locked="0"/>
    </xf>
    <xf numFmtId="0" fontId="2" fillId="3" borderId="4" xfId="0" applyFont="1" applyFill="1" applyBorder="1" applyAlignment="1" applyProtection="1">
      <alignment horizontal="left"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A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smee@narunia.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46FF0-CD40-4C79-8B3A-39020612A1B2}">
  <dimension ref="A1:G137"/>
  <sheetViews>
    <sheetView tabSelected="1" topLeftCell="A13" workbookViewId="0">
      <selection activeCell="A14" sqref="A14"/>
    </sheetView>
  </sheetViews>
  <sheetFormatPr defaultRowHeight="18.75"/>
  <cols>
    <col min="1" max="1" width="5.25" style="1" customWidth="1"/>
    <col min="2" max="2" width="13" style="1" customWidth="1"/>
    <col min="3" max="3" width="17.375" style="1" customWidth="1"/>
    <col min="4" max="4" width="38" customWidth="1"/>
  </cols>
  <sheetData>
    <row r="1" spans="1:3" hidden="1"/>
    <row r="2" spans="1:3" hidden="1"/>
    <row r="3" spans="1:3" hidden="1"/>
    <row r="4" spans="1:3" hidden="1"/>
    <row r="5" spans="1:3" hidden="1"/>
    <row r="6" spans="1:3" hidden="1"/>
    <row r="7" spans="1:3" hidden="1"/>
    <row r="8" spans="1:3" hidden="1"/>
    <row r="9" spans="1:3" hidden="1"/>
    <row r="10" spans="1:3" hidden="1"/>
    <row r="11" spans="1:3" hidden="1"/>
    <row r="12" spans="1:3" hidden="1"/>
    <row r="13" spans="1:3" ht="22.5">
      <c r="A13" s="3" t="s">
        <v>32</v>
      </c>
    </row>
    <row r="14" spans="1:3" ht="52.5" customHeight="1">
      <c r="A14" s="4" t="s">
        <v>18</v>
      </c>
    </row>
    <row r="15" spans="1:3" s="5" customFormat="1" ht="27.75" customHeight="1">
      <c r="A15" s="2">
        <v>1</v>
      </c>
      <c r="B15" s="2" t="s">
        <v>19</v>
      </c>
      <c r="C15" s="2"/>
    </row>
    <row r="16" spans="1:3" s="5" customFormat="1" ht="27.75" customHeight="1">
      <c r="A16" s="2">
        <v>2</v>
      </c>
      <c r="B16" s="2" t="s">
        <v>20</v>
      </c>
      <c r="C16" s="2"/>
    </row>
    <row r="17" spans="1:4" s="5" customFormat="1" ht="27.75" customHeight="1">
      <c r="A17" s="2"/>
      <c r="B17" s="2"/>
      <c r="C17" s="2" t="s">
        <v>14</v>
      </c>
      <c r="D17" s="6" t="s">
        <v>15</v>
      </c>
    </row>
    <row r="18" spans="1:4" s="5" customFormat="1" ht="27.75" customHeight="1">
      <c r="A18" s="2"/>
      <c r="B18" s="2"/>
      <c r="C18" s="2" t="s">
        <v>16</v>
      </c>
      <c r="D18" s="6" t="s">
        <v>17</v>
      </c>
    </row>
    <row r="19" spans="1:4" s="5" customFormat="1" ht="27.75" customHeight="1">
      <c r="A19" s="2"/>
      <c r="B19" s="2"/>
      <c r="C19" s="2" t="s">
        <v>26</v>
      </c>
      <c r="D19" s="6" t="s">
        <v>27</v>
      </c>
    </row>
    <row r="20" spans="1:4" s="5" customFormat="1" ht="27.75" customHeight="1">
      <c r="A20" s="2">
        <v>3</v>
      </c>
      <c r="B20" s="2" t="s">
        <v>21</v>
      </c>
      <c r="C20" s="2"/>
    </row>
    <row r="21" spans="1:4" s="5" customFormat="1" ht="27.75" customHeight="1">
      <c r="A21" s="2">
        <v>4</v>
      </c>
      <c r="B21" s="2" t="s">
        <v>22</v>
      </c>
      <c r="C21" s="2"/>
    </row>
    <row r="22" spans="1:4" s="5" customFormat="1" ht="27.75" customHeight="1">
      <c r="A22" s="2">
        <v>5</v>
      </c>
      <c r="B22" s="2" t="s">
        <v>23</v>
      </c>
      <c r="C22" s="2"/>
    </row>
    <row r="23" spans="1:4" s="5" customFormat="1" ht="27.75" customHeight="1">
      <c r="A23" s="2">
        <v>6</v>
      </c>
      <c r="B23" s="2" t="s">
        <v>24</v>
      </c>
      <c r="C23" s="2"/>
    </row>
    <row r="99" spans="2:7" hidden="1"/>
    <row r="100" spans="2:7" hidden="1">
      <c r="B100" s="1">
        <f>COUNTA(団体申込書!D11:D40)</f>
        <v>0</v>
      </c>
      <c r="C100" s="1">
        <f>IF(B100&lt;5,7000,IF(B100&lt;10,6000,5000))</f>
        <v>7000</v>
      </c>
      <c r="E100">
        <v>1</v>
      </c>
      <c r="F100" t="str">
        <f>LEFT(団体申込書!$C11,1)</f>
        <v/>
      </c>
      <c r="G100">
        <f>IF(団体申込書!$D11="",0,IF($F100="1",3000,IF($F100="2",$C$100,0)))</f>
        <v>0</v>
      </c>
    </row>
    <row r="101" spans="2:7" hidden="1">
      <c r="E101">
        <v>2</v>
      </c>
      <c r="F101" t="str">
        <f>LEFT(団体申込書!$C12,1)</f>
        <v/>
      </c>
      <c r="G101">
        <f>IF(団体申込書!$D12="",0,IF($F101="1",3000,IF($F101="2",$C$100,0)))</f>
        <v>0</v>
      </c>
    </row>
    <row r="102" spans="2:7" hidden="1">
      <c r="E102">
        <v>3</v>
      </c>
      <c r="F102" t="str">
        <f>LEFT(団体申込書!$C13,1)</f>
        <v/>
      </c>
      <c r="G102">
        <f>IF(団体申込書!$D13="",0,IF($F102="1",3000,IF($F102="2",$C$100,0)))</f>
        <v>0</v>
      </c>
    </row>
    <row r="103" spans="2:7" hidden="1">
      <c r="E103">
        <v>4</v>
      </c>
      <c r="F103" t="str">
        <f>LEFT(団体申込書!$C14,1)</f>
        <v/>
      </c>
      <c r="G103">
        <f>IF(団体申込書!$D14="",0,IF($F103="1",3000,IF($F103="2",$C$100,0)))</f>
        <v>0</v>
      </c>
    </row>
    <row r="104" spans="2:7" hidden="1">
      <c r="E104">
        <v>5</v>
      </c>
      <c r="F104" t="str">
        <f>LEFT(団体申込書!$C15,1)</f>
        <v/>
      </c>
      <c r="G104">
        <f>IF(団体申込書!$D15="",0,IF($F104="1",3000,IF($F104="2",$C$100,0)))</f>
        <v>0</v>
      </c>
    </row>
    <row r="105" spans="2:7" hidden="1">
      <c r="E105">
        <v>6</v>
      </c>
      <c r="F105" t="str">
        <f>LEFT(団体申込書!$C16,1)</f>
        <v/>
      </c>
      <c r="G105">
        <f>IF(団体申込書!$D16="",0,IF($F105="1",3000,IF($F105="2",$C$100,0)))</f>
        <v>0</v>
      </c>
    </row>
    <row r="106" spans="2:7" hidden="1">
      <c r="E106">
        <v>7</v>
      </c>
      <c r="F106" t="str">
        <f>LEFT(団体申込書!$C17,1)</f>
        <v/>
      </c>
      <c r="G106">
        <f>IF(団体申込書!$D17="",0,IF($F106="1",3000,IF($F106="2",$C$100,0)))</f>
        <v>0</v>
      </c>
    </row>
    <row r="107" spans="2:7" hidden="1">
      <c r="E107">
        <v>8</v>
      </c>
      <c r="F107" t="str">
        <f>LEFT(団体申込書!$C18,1)</f>
        <v/>
      </c>
      <c r="G107">
        <f>IF(団体申込書!$D18="",0,IF($F107="1",3000,IF($F107="2",$C$100,0)))</f>
        <v>0</v>
      </c>
    </row>
    <row r="108" spans="2:7" hidden="1">
      <c r="E108">
        <v>9</v>
      </c>
      <c r="F108" t="str">
        <f>LEFT(団体申込書!$C19,1)</f>
        <v/>
      </c>
      <c r="G108">
        <f>IF(団体申込書!$D19="",0,IF($F108="1",3000,IF($F108="2",$C$100,0)))</f>
        <v>0</v>
      </c>
    </row>
    <row r="109" spans="2:7" hidden="1">
      <c r="E109">
        <v>10</v>
      </c>
      <c r="F109" t="str">
        <f>LEFT(団体申込書!$C20,1)</f>
        <v/>
      </c>
      <c r="G109">
        <f>IF(団体申込書!$D20="",0,IF($F109="1",3000,IF($F109="2",$C$100,0)))</f>
        <v>0</v>
      </c>
    </row>
    <row r="110" spans="2:7" hidden="1">
      <c r="E110">
        <v>11</v>
      </c>
      <c r="F110" t="str">
        <f>LEFT(団体申込書!$C21,1)</f>
        <v/>
      </c>
      <c r="G110">
        <f>IF(団体申込書!$D21="",0,IF($F110="1",3000,IF($F110="2",$C$100,0)))</f>
        <v>0</v>
      </c>
    </row>
    <row r="111" spans="2:7" hidden="1">
      <c r="E111">
        <v>12</v>
      </c>
      <c r="F111" t="str">
        <f>LEFT(団体申込書!$C22,1)</f>
        <v/>
      </c>
      <c r="G111">
        <f>IF(団体申込書!$D22="",0,IF($F111="1",3000,IF($F111="2",$C$100,0)))</f>
        <v>0</v>
      </c>
    </row>
    <row r="112" spans="2:7" hidden="1">
      <c r="E112">
        <v>13</v>
      </c>
      <c r="F112" t="str">
        <f>LEFT(団体申込書!$C23,1)</f>
        <v/>
      </c>
      <c r="G112">
        <f>IF(団体申込書!$D23="",0,IF($F112="1",3000,IF($F112="2",$C$100,0)))</f>
        <v>0</v>
      </c>
    </row>
    <row r="113" spans="5:7" hidden="1">
      <c r="E113">
        <v>14</v>
      </c>
      <c r="F113" t="str">
        <f>LEFT(団体申込書!$C24,1)</f>
        <v/>
      </c>
      <c r="G113">
        <f>IF(団体申込書!$D24="",0,IF($F113="1",3000,IF($F113="2",$C$100,0)))</f>
        <v>0</v>
      </c>
    </row>
    <row r="114" spans="5:7" hidden="1">
      <c r="E114">
        <v>15</v>
      </c>
      <c r="F114" t="str">
        <f>LEFT(団体申込書!$C25,1)</f>
        <v/>
      </c>
      <c r="G114">
        <f>IF(団体申込書!$D25="",0,IF($F114="1",3000,IF($F114="2",$C$100,0)))</f>
        <v>0</v>
      </c>
    </row>
    <row r="115" spans="5:7" hidden="1">
      <c r="E115">
        <v>16</v>
      </c>
      <c r="F115" t="str">
        <f>LEFT(団体申込書!$C26,1)</f>
        <v/>
      </c>
      <c r="G115">
        <f>IF(団体申込書!$D26="",0,IF($F115="1",3000,IF($F115="2",$C$100,0)))</f>
        <v>0</v>
      </c>
    </row>
    <row r="116" spans="5:7" hidden="1">
      <c r="E116">
        <v>17</v>
      </c>
      <c r="F116" t="str">
        <f>LEFT(団体申込書!$C27,1)</f>
        <v/>
      </c>
      <c r="G116">
        <f>IF(団体申込書!$D27="",0,IF($F116="1",3000,IF($F116="2",$C$100,0)))</f>
        <v>0</v>
      </c>
    </row>
    <row r="117" spans="5:7" hidden="1">
      <c r="E117">
        <v>18</v>
      </c>
      <c r="F117" t="str">
        <f>LEFT(団体申込書!$C28,1)</f>
        <v/>
      </c>
      <c r="G117">
        <f>IF(団体申込書!$D28="",0,IF($F117="1",3000,IF($F117="2",$C$100,0)))</f>
        <v>0</v>
      </c>
    </row>
    <row r="118" spans="5:7" hidden="1">
      <c r="E118">
        <v>19</v>
      </c>
      <c r="F118" t="str">
        <f>LEFT(団体申込書!$C29,1)</f>
        <v/>
      </c>
      <c r="G118">
        <f>IF(団体申込書!$D29="",0,IF($F118="1",3000,IF($F118="2",$C$100,0)))</f>
        <v>0</v>
      </c>
    </row>
    <row r="119" spans="5:7" hidden="1">
      <c r="E119">
        <v>20</v>
      </c>
      <c r="F119" t="str">
        <f>LEFT(団体申込書!$C30,1)</f>
        <v/>
      </c>
      <c r="G119">
        <f>IF(団体申込書!$D30="",0,IF($F119="1",3000,IF($F119="2",$C$100,0)))</f>
        <v>0</v>
      </c>
    </row>
    <row r="120" spans="5:7" hidden="1">
      <c r="E120">
        <v>21</v>
      </c>
      <c r="F120" t="str">
        <f>LEFT(団体申込書!$C31,1)</f>
        <v/>
      </c>
      <c r="G120">
        <f>IF(団体申込書!$D31="",0,IF($F120="1",3000,IF($F120="2",$C$100,0)))</f>
        <v>0</v>
      </c>
    </row>
    <row r="121" spans="5:7" hidden="1">
      <c r="E121">
        <v>22</v>
      </c>
      <c r="F121" t="str">
        <f>LEFT(団体申込書!$C32,1)</f>
        <v/>
      </c>
      <c r="G121">
        <f>IF(団体申込書!$D32="",0,IF($F121="1",3000,IF($F121="2",$C$100,0)))</f>
        <v>0</v>
      </c>
    </row>
    <row r="122" spans="5:7" hidden="1">
      <c r="E122">
        <v>23</v>
      </c>
      <c r="F122" t="str">
        <f>LEFT(団体申込書!$C33,1)</f>
        <v/>
      </c>
      <c r="G122">
        <f>IF(団体申込書!$D33="",0,IF($F122="1",3000,IF($F122="2",$C$100,0)))</f>
        <v>0</v>
      </c>
    </row>
    <row r="123" spans="5:7" hidden="1">
      <c r="E123">
        <v>24</v>
      </c>
      <c r="F123" t="str">
        <f>LEFT(団体申込書!$C34,1)</f>
        <v/>
      </c>
      <c r="G123">
        <f>IF(団体申込書!$D34="",0,IF($F123="1",3000,IF($F123="2",$C$100,0)))</f>
        <v>0</v>
      </c>
    </row>
    <row r="124" spans="5:7" hidden="1">
      <c r="E124">
        <v>25</v>
      </c>
      <c r="F124" t="str">
        <f>LEFT(団体申込書!$C35,1)</f>
        <v/>
      </c>
      <c r="G124">
        <f>IF(団体申込書!$D35="",0,IF($F124="1",3000,IF($F124="2",$C$100,0)))</f>
        <v>0</v>
      </c>
    </row>
    <row r="125" spans="5:7" hidden="1">
      <c r="E125">
        <v>26</v>
      </c>
      <c r="F125" t="str">
        <f>LEFT(団体申込書!$C36,1)</f>
        <v/>
      </c>
      <c r="G125">
        <f>IF(団体申込書!$D36="",0,IF($F125="1",3000,IF($F125="2",$C$100,0)))</f>
        <v>0</v>
      </c>
    </row>
    <row r="126" spans="5:7" hidden="1">
      <c r="E126">
        <v>27</v>
      </c>
      <c r="F126" t="str">
        <f>LEFT(団体申込書!$C37,1)</f>
        <v/>
      </c>
      <c r="G126">
        <f>IF(団体申込書!$D37="",0,IF($F126="1",3000,IF($F126="2",$C$100,0)))</f>
        <v>0</v>
      </c>
    </row>
    <row r="127" spans="5:7" hidden="1">
      <c r="E127">
        <v>28</v>
      </c>
      <c r="F127" t="str">
        <f>LEFT(団体申込書!$C38,1)</f>
        <v/>
      </c>
      <c r="G127">
        <f>IF(団体申込書!$D38="",0,IF($F127="1",3000,IF($F127="2",$C$100,0)))</f>
        <v>0</v>
      </c>
    </row>
    <row r="128" spans="5:7" hidden="1">
      <c r="E128">
        <v>29</v>
      </c>
      <c r="F128" t="str">
        <f>LEFT(団体申込書!$C39,1)</f>
        <v/>
      </c>
      <c r="G128">
        <f>IF(団体申込書!$D39="",0,IF($F128="1",3000,IF($F128="2",$C$100,0)))</f>
        <v>0</v>
      </c>
    </row>
    <row r="129" spans="5:7" hidden="1">
      <c r="E129">
        <v>30</v>
      </c>
      <c r="F129" t="str">
        <f>LEFT(団体申込書!$C40,1)</f>
        <v/>
      </c>
      <c r="G129">
        <f>IF(団体申込書!$D40="",0,IF($F129="1",3000,IF($F129="2",$C$100,0)))</f>
        <v>0</v>
      </c>
    </row>
    <row r="130" spans="5:7" hidden="1"/>
    <row r="131" spans="5:7" hidden="1"/>
    <row r="132" spans="5:7" hidden="1"/>
    <row r="133" spans="5:7" hidden="1"/>
    <row r="134" spans="5:7" hidden="1"/>
    <row r="135" spans="5:7" hidden="1"/>
    <row r="136" spans="5:7" hidden="1"/>
    <row r="137" spans="5:7" hidden="1"/>
  </sheetData>
  <sheetProtection sheet="1" objects="1" scenario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702F0-C80B-4D04-8C51-C0B51EB5C89C}">
  <dimension ref="B1:M72"/>
  <sheetViews>
    <sheetView view="pageBreakPreview" zoomScaleNormal="100" zoomScaleSheetLayoutView="100" workbookViewId="0">
      <selection activeCell="D4" sqref="D4:F4"/>
    </sheetView>
  </sheetViews>
  <sheetFormatPr defaultRowHeight="18.75"/>
  <cols>
    <col min="1" max="1" width="1.875" style="7" customWidth="1"/>
    <col min="2" max="2" width="6.125" style="7" customWidth="1"/>
    <col min="3" max="3" width="9.875" style="7" customWidth="1"/>
    <col min="4" max="4" width="13.75" style="7" customWidth="1"/>
    <col min="5" max="5" width="25.75" style="7" customWidth="1"/>
    <col min="6" max="6" width="16.625" style="7" customWidth="1"/>
    <col min="7" max="7" width="2.75" style="7" customWidth="1"/>
    <col min="8" max="8" width="3.875" style="7" customWidth="1"/>
    <col min="9" max="9" width="5.5" style="7" customWidth="1"/>
    <col min="10" max="10" width="9" style="7"/>
    <col min="11" max="13" width="9" style="17"/>
    <col min="14" max="16384" width="9" style="7"/>
  </cols>
  <sheetData>
    <row r="1" spans="2:13" ht="23.25" customHeight="1">
      <c r="B1" s="8" t="s">
        <v>32</v>
      </c>
      <c r="C1" s="8"/>
      <c r="E1" s="9" t="s">
        <v>9</v>
      </c>
      <c r="F1" s="33">
        <f ca="1">TODAY()</f>
        <v>45565</v>
      </c>
      <c r="I1" s="10"/>
      <c r="J1" s="10"/>
      <c r="K1" s="7"/>
      <c r="L1" s="7"/>
      <c r="M1" s="7"/>
    </row>
    <row r="2" spans="2:13" ht="34.5" customHeight="1">
      <c r="B2" s="11" t="s">
        <v>11</v>
      </c>
      <c r="C2" s="12"/>
      <c r="D2" s="13" t="s">
        <v>12</v>
      </c>
      <c r="E2" s="14" t="s">
        <v>13</v>
      </c>
      <c r="F2" s="15"/>
      <c r="G2" s="15"/>
      <c r="K2" s="7"/>
      <c r="L2" s="7"/>
      <c r="M2" s="7"/>
    </row>
    <row r="3" spans="2:13" ht="19.5" customHeight="1">
      <c r="B3" s="16" t="s">
        <v>4</v>
      </c>
      <c r="I3" s="17"/>
      <c r="J3" s="17"/>
      <c r="K3" s="7"/>
      <c r="L3" s="7"/>
      <c r="M3" s="7"/>
    </row>
    <row r="4" spans="2:13" ht="20.25" customHeight="1">
      <c r="B4" s="18" t="s">
        <v>1</v>
      </c>
      <c r="C4" s="19"/>
      <c r="D4" s="45"/>
      <c r="E4" s="46"/>
      <c r="F4" s="47"/>
      <c r="K4" s="7"/>
      <c r="L4" s="7"/>
      <c r="M4" s="7"/>
    </row>
    <row r="5" spans="2:13" ht="19.5" customHeight="1">
      <c r="B5" s="20" t="s">
        <v>5</v>
      </c>
      <c r="C5" s="21"/>
      <c r="D5" s="45"/>
      <c r="E5" s="46"/>
      <c r="F5" s="47"/>
      <c r="K5" s="7"/>
      <c r="L5" s="7"/>
      <c r="M5" s="7"/>
    </row>
    <row r="6" spans="2:13" ht="19.5" customHeight="1">
      <c r="B6" s="31" t="s">
        <v>2</v>
      </c>
      <c r="C6" s="32"/>
      <c r="D6" s="45"/>
      <c r="E6" s="46"/>
      <c r="F6" s="47"/>
      <c r="K6" s="7"/>
      <c r="L6" s="7"/>
      <c r="M6" s="7"/>
    </row>
    <row r="7" spans="2:13" ht="9.75" customHeight="1">
      <c r="K7" s="7"/>
      <c r="L7" s="7"/>
      <c r="M7" s="7"/>
    </row>
    <row r="8" spans="2:13" ht="15.95" customHeight="1">
      <c r="B8" s="16" t="s">
        <v>8</v>
      </c>
      <c r="K8" s="7"/>
      <c r="L8" s="7"/>
      <c r="M8" s="7"/>
    </row>
    <row r="9" spans="2:13" ht="19.5" customHeight="1">
      <c r="B9" s="7" t="s">
        <v>31</v>
      </c>
      <c r="K9" s="7"/>
      <c r="L9" s="7"/>
      <c r="M9" s="7"/>
    </row>
    <row r="10" spans="2:13" ht="17.25" customHeight="1" thickBot="1">
      <c r="B10" s="22"/>
      <c r="C10" s="23" t="s">
        <v>0</v>
      </c>
      <c r="D10" s="23" t="s">
        <v>1</v>
      </c>
      <c r="E10" s="23" t="s">
        <v>6</v>
      </c>
      <c r="F10" s="22" t="s">
        <v>7</v>
      </c>
      <c r="K10" s="7"/>
      <c r="L10" s="7"/>
      <c r="M10" s="7"/>
    </row>
    <row r="11" spans="2:13" ht="16.5" customHeight="1" thickTop="1">
      <c r="B11" s="24">
        <v>1</v>
      </c>
      <c r="C11" s="36"/>
      <c r="D11" s="36"/>
      <c r="E11" s="37"/>
      <c r="F11" s="35">
        <f>【団体申込み注意事項】!G100</f>
        <v>0</v>
      </c>
      <c r="G11" s="10"/>
      <c r="K11" s="7"/>
      <c r="L11" s="7"/>
      <c r="M11" s="7"/>
    </row>
    <row r="12" spans="2:13" ht="16.5" customHeight="1">
      <c r="B12" s="25">
        <v>2</v>
      </c>
      <c r="C12" s="38"/>
      <c r="D12" s="38"/>
      <c r="E12" s="39"/>
      <c r="F12" s="35">
        <f>【団体申込み注意事項】!G101</f>
        <v>0</v>
      </c>
      <c r="G12" s="10"/>
      <c r="K12" s="7"/>
      <c r="L12" s="7"/>
      <c r="M12" s="7"/>
    </row>
    <row r="13" spans="2:13" ht="16.5" customHeight="1">
      <c r="B13" s="25">
        <v>3</v>
      </c>
      <c r="C13" s="38"/>
      <c r="D13" s="38"/>
      <c r="E13" s="39"/>
      <c r="F13" s="35">
        <f>【団体申込み注意事項】!G102</f>
        <v>0</v>
      </c>
      <c r="G13" s="10"/>
      <c r="K13" s="7"/>
      <c r="L13" s="7"/>
      <c r="M13" s="7"/>
    </row>
    <row r="14" spans="2:13" ht="16.5" customHeight="1">
      <c r="B14" s="25">
        <v>4</v>
      </c>
      <c r="C14" s="38"/>
      <c r="D14" s="38"/>
      <c r="E14" s="39"/>
      <c r="F14" s="35">
        <f>【団体申込み注意事項】!G103</f>
        <v>0</v>
      </c>
      <c r="G14" s="10"/>
      <c r="K14" s="7"/>
      <c r="L14" s="7"/>
      <c r="M14" s="7"/>
    </row>
    <row r="15" spans="2:13" ht="16.5" customHeight="1">
      <c r="B15" s="25">
        <v>5</v>
      </c>
      <c r="C15" s="38"/>
      <c r="D15" s="38"/>
      <c r="E15" s="39"/>
      <c r="F15" s="35">
        <f>【団体申込み注意事項】!G104</f>
        <v>0</v>
      </c>
      <c r="G15" s="10"/>
      <c r="K15" s="7"/>
      <c r="L15" s="7"/>
      <c r="M15" s="7"/>
    </row>
    <row r="16" spans="2:13" ht="16.5" customHeight="1">
      <c r="B16" s="25">
        <v>6</v>
      </c>
      <c r="C16" s="38"/>
      <c r="D16" s="38"/>
      <c r="E16" s="39"/>
      <c r="F16" s="35">
        <f>【団体申込み注意事項】!G105</f>
        <v>0</v>
      </c>
      <c r="G16" s="10"/>
      <c r="K16" s="7"/>
      <c r="L16" s="7"/>
      <c r="M16" s="7"/>
    </row>
    <row r="17" spans="2:13" ht="16.5" customHeight="1">
      <c r="B17" s="25">
        <v>7</v>
      </c>
      <c r="C17" s="38"/>
      <c r="D17" s="38"/>
      <c r="E17" s="39"/>
      <c r="F17" s="35">
        <f>【団体申込み注意事項】!G106</f>
        <v>0</v>
      </c>
      <c r="G17" s="10"/>
      <c r="K17" s="7"/>
      <c r="L17" s="7"/>
      <c r="M17" s="7"/>
    </row>
    <row r="18" spans="2:13" ht="16.5" customHeight="1">
      <c r="B18" s="25">
        <v>8</v>
      </c>
      <c r="C18" s="38"/>
      <c r="D18" s="38"/>
      <c r="E18" s="39"/>
      <c r="F18" s="35">
        <f>【団体申込み注意事項】!G107</f>
        <v>0</v>
      </c>
      <c r="G18" s="10"/>
      <c r="K18" s="7"/>
      <c r="L18" s="7"/>
      <c r="M18" s="7"/>
    </row>
    <row r="19" spans="2:13" ht="16.5" customHeight="1">
      <c r="B19" s="25">
        <v>9</v>
      </c>
      <c r="C19" s="38"/>
      <c r="D19" s="38"/>
      <c r="E19" s="39"/>
      <c r="F19" s="35">
        <f>【団体申込み注意事項】!G108</f>
        <v>0</v>
      </c>
      <c r="G19" s="10"/>
      <c r="K19" s="7"/>
      <c r="L19" s="7"/>
      <c r="M19" s="7"/>
    </row>
    <row r="20" spans="2:13" ht="16.5" customHeight="1">
      <c r="B20" s="25">
        <v>10</v>
      </c>
      <c r="C20" s="38"/>
      <c r="D20" s="38"/>
      <c r="E20" s="39"/>
      <c r="F20" s="35">
        <f>【団体申込み注意事項】!G109</f>
        <v>0</v>
      </c>
      <c r="G20" s="10"/>
      <c r="K20" s="7"/>
      <c r="L20" s="7"/>
      <c r="M20" s="7"/>
    </row>
    <row r="21" spans="2:13" ht="16.5" customHeight="1">
      <c r="B21" s="25">
        <v>11</v>
      </c>
      <c r="C21" s="38"/>
      <c r="D21" s="38"/>
      <c r="E21" s="39"/>
      <c r="F21" s="35">
        <f>【団体申込み注意事項】!G110</f>
        <v>0</v>
      </c>
      <c r="G21" s="10"/>
      <c r="K21" s="7"/>
      <c r="L21" s="7"/>
      <c r="M21" s="7"/>
    </row>
    <row r="22" spans="2:13" ht="16.5" customHeight="1">
      <c r="B22" s="25">
        <v>12</v>
      </c>
      <c r="C22" s="38"/>
      <c r="D22" s="38"/>
      <c r="E22" s="39"/>
      <c r="F22" s="35">
        <f>【団体申込み注意事項】!G111</f>
        <v>0</v>
      </c>
      <c r="G22" s="10"/>
      <c r="K22" s="7"/>
      <c r="L22" s="7"/>
      <c r="M22" s="7"/>
    </row>
    <row r="23" spans="2:13" ht="16.5" customHeight="1">
      <c r="B23" s="25">
        <v>13</v>
      </c>
      <c r="C23" s="38"/>
      <c r="D23" s="38"/>
      <c r="E23" s="39"/>
      <c r="F23" s="35">
        <f>【団体申込み注意事項】!G112</f>
        <v>0</v>
      </c>
      <c r="G23" s="10"/>
      <c r="K23" s="7"/>
      <c r="L23" s="7"/>
      <c r="M23" s="7"/>
    </row>
    <row r="24" spans="2:13" ht="16.5" customHeight="1">
      <c r="B24" s="25">
        <v>14</v>
      </c>
      <c r="C24" s="38"/>
      <c r="D24" s="38"/>
      <c r="E24" s="39"/>
      <c r="F24" s="35">
        <f>【団体申込み注意事項】!G113</f>
        <v>0</v>
      </c>
      <c r="G24" s="10"/>
      <c r="K24" s="7"/>
      <c r="L24" s="7"/>
      <c r="M24" s="7"/>
    </row>
    <row r="25" spans="2:13" ht="16.5" customHeight="1">
      <c r="B25" s="25">
        <v>15</v>
      </c>
      <c r="C25" s="42"/>
      <c r="D25" s="42"/>
      <c r="E25" s="43"/>
      <c r="F25" s="35">
        <f>【団体申込み注意事項】!G114</f>
        <v>0</v>
      </c>
      <c r="G25" s="10"/>
      <c r="K25" s="7"/>
      <c r="L25" s="7"/>
      <c r="M25" s="7"/>
    </row>
    <row r="26" spans="2:13" ht="16.5" customHeight="1">
      <c r="B26" s="25">
        <v>16</v>
      </c>
      <c r="C26" s="42"/>
      <c r="D26" s="42"/>
      <c r="E26" s="43"/>
      <c r="F26" s="35">
        <f>【団体申込み注意事項】!G115</f>
        <v>0</v>
      </c>
      <c r="G26" s="10"/>
      <c r="K26" s="7"/>
      <c r="L26" s="7"/>
      <c r="M26" s="7"/>
    </row>
    <row r="27" spans="2:13" ht="16.5" customHeight="1">
      <c r="B27" s="25">
        <v>17</v>
      </c>
      <c r="C27" s="42"/>
      <c r="D27" s="42"/>
      <c r="E27" s="43"/>
      <c r="F27" s="35">
        <f>【団体申込み注意事項】!G116</f>
        <v>0</v>
      </c>
      <c r="G27" s="10"/>
      <c r="K27" s="7"/>
      <c r="L27" s="7"/>
      <c r="M27" s="7"/>
    </row>
    <row r="28" spans="2:13" ht="16.5" customHeight="1">
      <c r="B28" s="25">
        <v>18</v>
      </c>
      <c r="C28" s="42"/>
      <c r="D28" s="42"/>
      <c r="E28" s="43"/>
      <c r="F28" s="35">
        <f>【団体申込み注意事項】!G117</f>
        <v>0</v>
      </c>
      <c r="G28" s="10"/>
      <c r="K28" s="7"/>
      <c r="L28" s="7"/>
      <c r="M28" s="7"/>
    </row>
    <row r="29" spans="2:13" ht="16.5" customHeight="1">
      <c r="B29" s="25">
        <v>19</v>
      </c>
      <c r="C29" s="42"/>
      <c r="D29" s="42"/>
      <c r="E29" s="43"/>
      <c r="F29" s="35">
        <f>【団体申込み注意事項】!G118</f>
        <v>0</v>
      </c>
      <c r="G29" s="10"/>
      <c r="K29" s="7"/>
      <c r="L29" s="7"/>
      <c r="M29" s="7"/>
    </row>
    <row r="30" spans="2:13" ht="16.5" customHeight="1">
      <c r="B30" s="25">
        <v>20</v>
      </c>
      <c r="C30" s="42"/>
      <c r="D30" s="42"/>
      <c r="E30" s="43"/>
      <c r="F30" s="35">
        <f>【団体申込み注意事項】!G119</f>
        <v>0</v>
      </c>
      <c r="G30" s="10"/>
      <c r="K30" s="7"/>
      <c r="L30" s="7"/>
      <c r="M30" s="7"/>
    </row>
    <row r="31" spans="2:13" ht="16.5" customHeight="1">
      <c r="B31" s="25">
        <v>21</v>
      </c>
      <c r="C31" s="42"/>
      <c r="D31" s="42"/>
      <c r="E31" s="43"/>
      <c r="F31" s="35">
        <f>【団体申込み注意事項】!G120</f>
        <v>0</v>
      </c>
      <c r="G31" s="10"/>
      <c r="K31" s="7"/>
      <c r="L31" s="7"/>
      <c r="M31" s="7"/>
    </row>
    <row r="32" spans="2:13" ht="16.5" customHeight="1">
      <c r="B32" s="25">
        <v>22</v>
      </c>
      <c r="C32" s="42"/>
      <c r="D32" s="42"/>
      <c r="E32" s="43"/>
      <c r="F32" s="35">
        <f>【団体申込み注意事項】!G121</f>
        <v>0</v>
      </c>
      <c r="G32" s="10"/>
      <c r="K32" s="7"/>
      <c r="L32" s="7"/>
      <c r="M32" s="7"/>
    </row>
    <row r="33" spans="2:13" ht="16.5" customHeight="1">
      <c r="B33" s="25">
        <v>23</v>
      </c>
      <c r="C33" s="42"/>
      <c r="D33" s="42"/>
      <c r="E33" s="43"/>
      <c r="F33" s="35">
        <f>【団体申込み注意事項】!G122</f>
        <v>0</v>
      </c>
      <c r="G33" s="10"/>
      <c r="K33" s="7"/>
      <c r="L33" s="7"/>
      <c r="M33" s="7"/>
    </row>
    <row r="34" spans="2:13" ht="16.5" customHeight="1">
      <c r="B34" s="25">
        <v>24</v>
      </c>
      <c r="C34" s="42"/>
      <c r="D34" s="42"/>
      <c r="E34" s="43"/>
      <c r="F34" s="35">
        <f>【団体申込み注意事項】!G123</f>
        <v>0</v>
      </c>
      <c r="G34" s="10"/>
      <c r="K34" s="7"/>
      <c r="L34" s="7"/>
      <c r="M34" s="7"/>
    </row>
    <row r="35" spans="2:13" ht="16.5" customHeight="1">
      <c r="B35" s="25">
        <v>25</v>
      </c>
      <c r="C35" s="42"/>
      <c r="D35" s="42"/>
      <c r="E35" s="43"/>
      <c r="F35" s="35">
        <f>【団体申込み注意事項】!G124</f>
        <v>0</v>
      </c>
      <c r="G35" s="10"/>
      <c r="K35" s="7"/>
      <c r="L35" s="7"/>
      <c r="M35" s="7"/>
    </row>
    <row r="36" spans="2:13" ht="16.5" customHeight="1">
      <c r="B36" s="25">
        <v>26</v>
      </c>
      <c r="C36" s="42"/>
      <c r="D36" s="42"/>
      <c r="E36" s="43"/>
      <c r="F36" s="35">
        <f>【団体申込み注意事項】!G125</f>
        <v>0</v>
      </c>
      <c r="G36" s="10"/>
      <c r="K36" s="7"/>
      <c r="L36" s="7"/>
      <c r="M36" s="7"/>
    </row>
    <row r="37" spans="2:13" ht="16.5" customHeight="1">
      <c r="B37" s="25">
        <v>27</v>
      </c>
      <c r="C37" s="42"/>
      <c r="D37" s="42"/>
      <c r="E37" s="43"/>
      <c r="F37" s="35">
        <f>【団体申込み注意事項】!G126</f>
        <v>0</v>
      </c>
      <c r="G37" s="10"/>
      <c r="K37" s="7"/>
      <c r="L37" s="7"/>
      <c r="M37" s="7"/>
    </row>
    <row r="38" spans="2:13" ht="16.5" customHeight="1">
      <c r="B38" s="25">
        <v>28</v>
      </c>
      <c r="C38" s="42"/>
      <c r="D38" s="42"/>
      <c r="E38" s="43"/>
      <c r="F38" s="35">
        <f>【団体申込み注意事項】!G127</f>
        <v>0</v>
      </c>
      <c r="G38" s="10"/>
      <c r="K38" s="7"/>
      <c r="L38" s="7"/>
      <c r="M38" s="7"/>
    </row>
    <row r="39" spans="2:13" ht="16.5" customHeight="1">
      <c r="B39" s="25">
        <v>29</v>
      </c>
      <c r="C39" s="42"/>
      <c r="D39" s="42"/>
      <c r="E39" s="43"/>
      <c r="F39" s="35">
        <f>【団体申込み注意事項】!G128</f>
        <v>0</v>
      </c>
      <c r="G39" s="10"/>
      <c r="K39" s="7"/>
      <c r="L39" s="7"/>
      <c r="M39" s="7"/>
    </row>
    <row r="40" spans="2:13" ht="16.5" customHeight="1">
      <c r="B40" s="25">
        <v>30</v>
      </c>
      <c r="C40" s="40"/>
      <c r="D40" s="40"/>
      <c r="E40" s="41"/>
      <c r="F40" s="35">
        <f>【団体申込み注意事項】!G129</f>
        <v>0</v>
      </c>
      <c r="G40" s="10"/>
      <c r="K40" s="7"/>
      <c r="L40" s="7"/>
      <c r="M40" s="7"/>
    </row>
    <row r="41" spans="2:13" ht="22.5" customHeight="1">
      <c r="B41" s="26"/>
      <c r="C41" s="27" t="str">
        <f>"参加者数="&amp;【団体申込み注意事項】!B100&amp;"人"</f>
        <v>参加者数=0人</v>
      </c>
      <c r="D41" s="34" t="str">
        <f>IF(【団体申込み注意事項】!B100&lt;5,"(団体割引されません)","(団体割引対象)")</f>
        <v>(団体割引されません)</v>
      </c>
      <c r="E41" s="28" t="s">
        <v>10</v>
      </c>
      <c r="F41" s="29">
        <f>SUM(F11:F40)</f>
        <v>0</v>
      </c>
      <c r="G41" s="10" t="s">
        <v>3</v>
      </c>
      <c r="K41" s="7"/>
      <c r="L41" s="7"/>
      <c r="M41" s="7"/>
    </row>
    <row r="42" spans="2:13" ht="13.5" customHeight="1">
      <c r="K42" s="7"/>
      <c r="L42" s="7"/>
      <c r="M42" s="7"/>
    </row>
    <row r="43" spans="2:13" ht="15.75" customHeight="1">
      <c r="E43" s="30" t="s">
        <v>28</v>
      </c>
      <c r="F43" s="10" t="s">
        <v>15</v>
      </c>
      <c r="K43" s="7"/>
      <c r="L43" s="7"/>
      <c r="M43" s="7"/>
    </row>
    <row r="44" spans="2:13" ht="15.75" customHeight="1">
      <c r="E44" s="30" t="s">
        <v>16</v>
      </c>
      <c r="F44" s="10" t="s">
        <v>17</v>
      </c>
      <c r="K44" s="7"/>
      <c r="L44" s="7"/>
      <c r="M44" s="7"/>
    </row>
    <row r="45" spans="2:13" ht="15.75" customHeight="1">
      <c r="E45" s="30" t="s">
        <v>26</v>
      </c>
      <c r="F45" s="10" t="s">
        <v>25</v>
      </c>
      <c r="K45" s="7"/>
      <c r="L45" s="7"/>
      <c r="M45" s="7"/>
    </row>
    <row r="46" spans="2:13" ht="21" customHeight="1">
      <c r="B46" s="7" t="s">
        <v>29</v>
      </c>
      <c r="K46" s="7"/>
      <c r="L46" s="7"/>
      <c r="M46" s="7"/>
    </row>
    <row r="47" spans="2:13" ht="21" customHeight="1">
      <c r="B47" s="44" t="s">
        <v>30</v>
      </c>
      <c r="C47" s="44"/>
      <c r="D47" s="44"/>
      <c r="E47" s="44"/>
      <c r="F47" s="44"/>
      <c r="G47" s="44"/>
      <c r="K47" s="7"/>
      <c r="L47" s="7"/>
      <c r="M47" s="7"/>
    </row>
    <row r="48" spans="2:13" ht="18" customHeight="1">
      <c r="K48" s="7"/>
      <c r="L48" s="7"/>
      <c r="M48" s="7"/>
    </row>
    <row r="49" s="7" customFormat="1" ht="18" customHeight="1"/>
    <row r="50" s="7" customFormat="1" ht="18" customHeight="1"/>
    <row r="51" s="7" customFormat="1" ht="18" customHeight="1"/>
    <row r="52" s="7" customFormat="1" ht="18" customHeight="1"/>
    <row r="53" s="7" customFormat="1" ht="18" customHeight="1"/>
    <row r="54" s="7" customFormat="1" ht="18" customHeight="1"/>
    <row r="55" s="7" customFormat="1" ht="18" customHeight="1"/>
    <row r="56" s="7" customFormat="1" ht="18" customHeight="1"/>
    <row r="57" s="7" customFormat="1" ht="18" customHeight="1"/>
    <row r="58" s="7" customFormat="1" ht="18" customHeight="1"/>
    <row r="59" s="7" customFormat="1" ht="35.25" customHeight="1"/>
    <row r="60" s="7" customFormat="1" ht="15"/>
    <row r="61" s="7" customFormat="1" ht="15"/>
    <row r="62" s="7" customFormat="1" ht="15"/>
    <row r="63" s="7" customFormat="1" ht="15"/>
    <row r="64" s="7" customFormat="1" ht="15"/>
    <row r="65" s="7" customFormat="1" ht="15"/>
    <row r="66" s="7" customFormat="1" ht="15"/>
    <row r="67" s="7" customFormat="1" ht="15"/>
    <row r="68" s="7" customFormat="1" ht="15"/>
    <row r="69" s="7" customFormat="1" ht="15"/>
    <row r="70" s="7" customFormat="1" ht="15"/>
    <row r="71" s="7" customFormat="1" ht="15"/>
    <row r="72" s="7" customFormat="1" ht="15"/>
  </sheetData>
  <sheetProtection sheet="1" objects="1" scenarios="1" selectLockedCells="1"/>
  <mergeCells count="4">
    <mergeCell ref="B47:G47"/>
    <mergeCell ref="D4:F4"/>
    <mergeCell ref="D5:F5"/>
    <mergeCell ref="D6:F6"/>
  </mergeCells>
  <phoneticPr fontId="1"/>
  <dataValidations count="1">
    <dataValidation type="list" allowBlank="1" showInputMessage="1" showErrorMessage="1" sqref="C11:C40" xr:uid="{5A776FDB-1AD0-4D7E-8B79-CC75131F6766}">
      <formula1>"1. 会員,2. 非会員"</formula1>
    </dataValidation>
  </dataValidations>
  <hyperlinks>
    <hyperlink ref="E2" r:id="rId1" xr:uid="{31B2204C-6303-44EE-AADA-1B096F8B6355}"/>
  </hyperlinks>
  <pageMargins left="1.1299999999999999" right="0.52" top="0.52" bottom="0.27" header="0.3" footer="0.3"/>
  <pageSetup paperSize="9" scale="95"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【団体申込み注意事項】</vt:lpstr>
      <vt:lpstr>団体申込書</vt:lpstr>
      <vt:lpstr>団体申込書!Print_Area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narunia-sato1801</dc:creator>
  <cp:lastModifiedBy>博 中村</cp:lastModifiedBy>
  <cp:lastPrinted>2023-09-01T12:27:18Z</cp:lastPrinted>
  <dcterms:created xsi:type="dcterms:W3CDTF">2015-06-05T18:19:34Z</dcterms:created>
  <dcterms:modified xsi:type="dcterms:W3CDTF">2024-09-30T10:44:45Z</dcterms:modified>
</cp:coreProperties>
</file>