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<sst xmlns="http://schemas.openxmlformats.org/spreadsheetml/2006/main" count="139" uniqueCount="139">
  <si>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総    数</t>
  </si>
  <si>
    <t>0～4歳</t>
  </si>
  <si>
    <t>全国　　　　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</si>
  <si>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</si>
  <si>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</si>
  <si>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</si>
  <si>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</si>
  <si>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</si>
  <si>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</si>
  <si>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</si>
  <si>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</si>
  <si>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</si>
  <si>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</si>
  <si>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</si>
  <si>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</si>
  <si>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</si>
  <si>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</si>
  <si>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</si>
  <si>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</si>
  <si>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</si>
  <si>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</si>
  <si>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</si>
  <si>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</si>
  <si>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</si>
  <si>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</si>
  <si>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</si>
  <si>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</si>
  <si>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</si>
  <si>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</si>
  <si>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</si>
  <si>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</si>
  <si>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</si>
  <si>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</si>
  <si>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</si>
  <si>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</si>
  <si>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</si>
  <si>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</si>
  <si>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</si>
  <si>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</si>
  <si>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</si>
  <si>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</si>
  <si>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</si>
  <si>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</si>
  <si>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</si>
  <si>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</si>
  <si>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</si>
  <si>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</si>
  <si>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</si>
  <si>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</si>
  <si>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</si>
  <si>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5～19</t>
  </si>
  <si>
    <t>20～64</t>
  </si>
  <si>
    <t>65～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</si>
  <si>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</si>
  <si>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</si>
  <si>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</si>
  <si>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</si>
  <si>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</si>
  <si>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</si>
  <si>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</si>
  <si>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</si>
  <si>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北海道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</si>
  <si>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</si>
  <si>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</si>
  <si>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</si>
  <si>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</si>
  <si>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</si>
  <si>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</si>
  <si>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</si>
  <si>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</si>
  <si>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</si>
  <si>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</si>
  <si>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</si>
  <si>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</si>
  <si>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</si>
  <si>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</si>
  <si>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</si>
  <si>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</si>
  <si>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</si>
  <si>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</si>
  <si>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</si>
  <si>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</si>
  <si>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</si>
  <si>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</si>
  <si>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</si>
  <si>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</si>
  <si>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</si>
  <si>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</si>
  <si>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</si>
  <si>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</si>
  <si>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</si>
  <si>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</si>
  <si>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</si>
  <si>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</si>
  <si>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</si>
  <si>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</si>
  <si>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</si>
  <si>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</si>
  <si>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</si>
  <si>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</si>
  <si>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人口（千人、2009年10月1日現在推計）</t>
  </si>
  <si>
    <t>総　数</t>
  </si>
  <si>
    <t>内　科</t>
  </si>
  <si>
    <t>小児科</t>
  </si>
  <si>
    <t>精神科</t>
  </si>
  <si>
    <t>保健師</t>
  </si>
  <si>
    <t>助産師</t>
  </si>
  <si>
    <t>看護師</t>
  </si>
  <si>
    <t>准看護師</t>
  </si>
  <si>
    <t>看護職数（2008年末、衛生行政報告例）</t>
  </si>
  <si>
    <t>歯科医師</t>
  </si>
  <si>
    <t>薬剤師</t>
  </si>
  <si>
    <t>医師数（2008年末、医師・歯科医師・薬剤師調査、従業地、主たる診療科）</t>
  </si>
  <si>
    <t>宮城県</t>
  </si>
  <si>
    <t>岩手県</t>
  </si>
  <si>
    <t>福島県</t>
  </si>
  <si>
    <t>山形県</t>
  </si>
  <si>
    <t>茨城県</t>
  </si>
  <si>
    <t>支援可能地域</t>
  </si>
  <si>
    <t>（支援可能地域の１％）</t>
  </si>
  <si>
    <t>極度被災周辺地域</t>
  </si>
  <si>
    <t>極度被災地　計</t>
  </si>
  <si>
    <t>　支援可能地域の１％を加算</t>
  </si>
  <si>
    <t>厚生労働科学　災害ボランティア研究班推計</t>
  </si>
  <si>
    <t>極度被災</t>
  </si>
  <si>
    <t>割合（％）</t>
  </si>
  <si>
    <t>避難者数</t>
  </si>
  <si>
    <t>（人）</t>
  </si>
  <si>
    <t>（小児科医は、人口の小児割合をかけた小児避難者）</t>
  </si>
  <si>
    <t>（支援可能地域の0.1％）</t>
  </si>
  <si>
    <t>　１％の支援が来た場合</t>
  </si>
  <si>
    <t>　0.1％の支援が来た場合</t>
  </si>
  <si>
    <t>（東北・茨城の極度被災地以外）</t>
  </si>
  <si>
    <t>極度被災地の保健医療職マンパワー等と人口</t>
  </si>
  <si>
    <t>保健医療職等1人当たり避難者人数</t>
  </si>
  <si>
    <t>保健医療職等１人当たり担当極度被災地人口（小児科医は0～4歳小児）</t>
  </si>
  <si>
    <t>2011.3.20版、http://kiki.umin.jp</t>
  </si>
  <si>
    <t>　極度被災地内保健医療職等</t>
  </si>
  <si>
    <t>一般ボランティア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</si>
</sst>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  <numFmt numFmtId="180" formatCode="#,##0.0_ ;[Red]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 quotePrefix="1">
      <alignment/>
    </xf>
    <xf numFmtId="38" fontId="0" fillId="0" borderId="0" xfId="49" applyFont="1" applyAlignment="1">
      <alignment horizontal="right"/>
    </xf>
    <xf numFmtId="180" fontId="0" fillId="0" borderId="0" xfId="49" applyNumberFormat="1" applyFont="1" applyAlignment="1" quotePrefix="1">
      <alignment/>
    </xf>
    <xf numFmtId="180" fontId="0" fillId="0" borderId="0" xfId="49" applyNumberFormat="1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4" max="4" width="9.50390625" style="0" bestFit="1" customWidth="1"/>
    <col min="10" max="10" width="9.125" style="0" bestFit="1" customWidth="1"/>
  </cols>
  <sheetData>
    <row r="1" ht="17.25">
      <c r="A1" s="5" t="s">
        <v>133</v>
      </c>
    </row>
    <row r="3" spans="3:16" ht="13.5">
      <c r="C3" t="s">
        <v>124</v>
      </c>
      <c r="D3" t="s">
        <v>126</v>
      </c>
      <c r="E3" t="s">
        <v>100</v>
      </c>
      <c r="J3" t="s">
        <v>112</v>
      </c>
      <c r="P3" t="s">
        <v>109</v>
      </c>
    </row>
    <row r="4" spans="3:19" ht="13.5">
      <c r="C4" t="s">
        <v>125</v>
      </c>
      <c r="D4" t="s">
        <v>127</v>
      </c>
      <c r="E4" t="s">
        <v>0</v>
      </c>
      <c r="F4" t="s">
        <v>1</v>
      </c>
      <c r="G4" t="s">
        <v>50</v>
      </c>
      <c r="H4" t="s">
        <v>51</v>
      </c>
      <c r="I4" t="s">
        <v>52</v>
      </c>
      <c r="J4" t="s">
        <v>101</v>
      </c>
      <c r="K4" t="s">
        <v>102</v>
      </c>
      <c r="L4" t="s">
        <v>103</v>
      </c>
      <c r="M4" t="s">
        <v>104</v>
      </c>
      <c r="N4" t="s">
        <v>110</v>
      </c>
      <c r="O4" t="s">
        <v>111</v>
      </c>
      <c r="P4" t="s">
        <v>105</v>
      </c>
      <c r="Q4" t="s">
        <v>106</v>
      </c>
      <c r="R4" t="s">
        <v>107</v>
      </c>
      <c r="S4" t="s">
        <v>108</v>
      </c>
    </row>
    <row r="5" spans="1:19" ht="13.5">
      <c r="A5" t="s">
        <v>121</v>
      </c>
      <c r="D5" s="6">
        <f>SUM(D6:D10)</f>
        <v>399186</v>
      </c>
      <c r="E5" s="6">
        <f>SUM(E6:E10)</f>
        <v>3486.5319999999997</v>
      </c>
      <c r="F5" s="6">
        <f aca="true" t="shared" si="0" ref="F5:S5">SUM(F6:F10)</f>
        <v>142.616</v>
      </c>
      <c r="G5" s="6">
        <f t="shared" si="0"/>
        <v>496.497</v>
      </c>
      <c r="H5" s="6">
        <f t="shared" si="0"/>
        <v>2038.586</v>
      </c>
      <c r="I5" s="6">
        <f t="shared" si="0"/>
        <v>810.9499999999999</v>
      </c>
      <c r="J5" s="6">
        <f t="shared" si="0"/>
        <v>6867.241</v>
      </c>
      <c r="K5" s="6">
        <f t="shared" si="0"/>
        <v>1502.651</v>
      </c>
      <c r="L5" s="6">
        <f t="shared" si="0"/>
        <v>388.91999999999996</v>
      </c>
      <c r="M5" s="6">
        <f t="shared" si="0"/>
        <v>342.26699999999994</v>
      </c>
      <c r="N5" s="6">
        <f t="shared" si="0"/>
        <v>2574.802</v>
      </c>
      <c r="O5" s="6">
        <f t="shared" si="0"/>
        <v>6757.337</v>
      </c>
      <c r="P5" s="6">
        <f t="shared" si="0"/>
        <v>1381.512</v>
      </c>
      <c r="Q5" s="6">
        <f t="shared" si="0"/>
        <v>878.676</v>
      </c>
      <c r="R5" s="6">
        <f t="shared" si="0"/>
        <v>23239.271</v>
      </c>
      <c r="S5" s="6">
        <f t="shared" si="0"/>
        <v>11151.197</v>
      </c>
    </row>
    <row r="6" spans="2:19" ht="13.5">
      <c r="B6" s="1" t="s">
        <v>113</v>
      </c>
      <c r="C6" s="3">
        <v>100</v>
      </c>
      <c r="D6" s="7">
        <v>216786</v>
      </c>
      <c r="E6" s="6">
        <f>E32*$C6/100</f>
        <v>2336</v>
      </c>
      <c r="F6" s="6">
        <f aca="true" t="shared" si="1" ref="F6:S6">F32*$C6/100</f>
        <v>97</v>
      </c>
      <c r="G6" s="6">
        <f t="shared" si="1"/>
        <v>333</v>
      </c>
      <c r="H6" s="6">
        <f t="shared" si="1"/>
        <v>1392</v>
      </c>
      <c r="I6" s="6">
        <f t="shared" si="1"/>
        <v>516</v>
      </c>
      <c r="J6" s="6">
        <f t="shared" si="1"/>
        <v>4787</v>
      </c>
      <c r="K6" s="6">
        <f t="shared" si="1"/>
        <v>1040</v>
      </c>
      <c r="L6" s="6">
        <f t="shared" si="1"/>
        <v>273</v>
      </c>
      <c r="M6" s="6">
        <f t="shared" si="1"/>
        <v>232</v>
      </c>
      <c r="N6" s="6">
        <f t="shared" si="1"/>
        <v>1745</v>
      </c>
      <c r="O6" s="6">
        <f t="shared" si="1"/>
        <v>4871</v>
      </c>
      <c r="P6" s="6">
        <f t="shared" si="1"/>
        <v>880</v>
      </c>
      <c r="Q6" s="6">
        <f t="shared" si="1"/>
        <v>626</v>
      </c>
      <c r="R6" s="6">
        <f t="shared" si="1"/>
        <v>14615</v>
      </c>
      <c r="S6" s="6">
        <f t="shared" si="1"/>
        <v>7240</v>
      </c>
    </row>
    <row r="7" spans="2:19" ht="13.5">
      <c r="B7" s="2" t="s">
        <v>114</v>
      </c>
      <c r="C7" s="3">
        <v>39.8</v>
      </c>
      <c r="D7" s="7">
        <v>49454</v>
      </c>
      <c r="E7" s="6">
        <f>E31*$C7/100</f>
        <v>533.3199999999999</v>
      </c>
      <c r="F7" s="6">
        <f aca="true" t="shared" si="2" ref="F7:S7">F31*$C7/100</f>
        <v>20.298</v>
      </c>
      <c r="G7" s="6">
        <f t="shared" si="2"/>
        <v>71.63999999999999</v>
      </c>
      <c r="H7" s="6">
        <f t="shared" si="2"/>
        <v>298.49999999999994</v>
      </c>
      <c r="I7" s="6">
        <f t="shared" si="2"/>
        <v>143.27999999999997</v>
      </c>
      <c r="J7" s="6">
        <f t="shared" si="2"/>
        <v>959.18</v>
      </c>
      <c r="K7" s="6">
        <f t="shared" si="2"/>
        <v>193.826</v>
      </c>
      <c r="L7" s="6">
        <f t="shared" si="2"/>
        <v>52.13799999999999</v>
      </c>
      <c r="M7" s="6">
        <f t="shared" si="2"/>
        <v>47.361999999999995</v>
      </c>
      <c r="N7" s="6">
        <f t="shared" si="2"/>
        <v>408.34799999999996</v>
      </c>
      <c r="O7" s="6">
        <f t="shared" si="2"/>
        <v>842.5659999999999</v>
      </c>
      <c r="P7" s="6">
        <f t="shared" si="2"/>
        <v>247.55599999999998</v>
      </c>
      <c r="Q7" s="6">
        <f t="shared" si="2"/>
        <v>128.554</v>
      </c>
      <c r="R7" s="6">
        <f t="shared" si="2"/>
        <v>4593.318</v>
      </c>
      <c r="S7" s="6">
        <f t="shared" si="2"/>
        <v>1408.124</v>
      </c>
    </row>
    <row r="8" spans="2:19" ht="13.5">
      <c r="B8" s="2" t="s">
        <v>115</v>
      </c>
      <c r="C8" s="3">
        <v>25.3</v>
      </c>
      <c r="D8" s="7">
        <v>123627</v>
      </c>
      <c r="E8" s="6">
        <f>E35*$C8/100</f>
        <v>516.12</v>
      </c>
      <c r="F8" s="6">
        <f aca="true" t="shared" si="3" ref="F8:S8">F35*$C8/100</f>
        <v>21.252000000000002</v>
      </c>
      <c r="G8" s="6">
        <f t="shared" si="3"/>
        <v>77.671</v>
      </c>
      <c r="H8" s="6">
        <f t="shared" si="3"/>
        <v>289.17900000000003</v>
      </c>
      <c r="I8" s="6">
        <f t="shared" si="3"/>
        <v>127.765</v>
      </c>
      <c r="J8" s="6">
        <f t="shared" si="3"/>
        <v>951.28</v>
      </c>
      <c r="K8" s="6">
        <f t="shared" si="3"/>
        <v>230.989</v>
      </c>
      <c r="L8" s="6">
        <f t="shared" si="3"/>
        <v>54.395</v>
      </c>
      <c r="M8" s="6">
        <f t="shared" si="3"/>
        <v>54.395</v>
      </c>
      <c r="N8" s="6">
        <f t="shared" si="3"/>
        <v>360.019</v>
      </c>
      <c r="O8" s="6">
        <f t="shared" si="3"/>
        <v>851.345</v>
      </c>
      <c r="P8" s="6">
        <f t="shared" si="3"/>
        <v>216.82100000000003</v>
      </c>
      <c r="Q8" s="6">
        <f t="shared" si="3"/>
        <v>103.983</v>
      </c>
      <c r="R8" s="6">
        <f t="shared" si="3"/>
        <v>3411.199</v>
      </c>
      <c r="S8" s="6">
        <f t="shared" si="3"/>
        <v>2207.931</v>
      </c>
    </row>
    <row r="9" spans="2:19" ht="13.5">
      <c r="B9" s="2" t="s">
        <v>116</v>
      </c>
      <c r="C9" s="3">
        <v>2.8</v>
      </c>
      <c r="D9" s="7">
        <v>3012</v>
      </c>
      <c r="E9" s="6">
        <f>E34*$C9/100</f>
        <v>33.012</v>
      </c>
      <c r="F9" s="6">
        <f aca="true" t="shared" si="4" ref="F9:S9">F34*$C9/100</f>
        <v>1.2599999999999998</v>
      </c>
      <c r="G9" s="6">
        <f t="shared" si="4"/>
        <v>4.48</v>
      </c>
      <c r="H9" s="6">
        <f t="shared" si="4"/>
        <v>18.311999999999998</v>
      </c>
      <c r="I9" s="6">
        <f t="shared" si="4"/>
        <v>8.931999999999999</v>
      </c>
      <c r="J9" s="6">
        <f t="shared" si="4"/>
        <v>65.01599999999999</v>
      </c>
      <c r="K9" s="6">
        <f t="shared" si="4"/>
        <v>14.56</v>
      </c>
      <c r="L9" s="6">
        <f t="shared" si="4"/>
        <v>3.752</v>
      </c>
      <c r="M9" s="6">
        <f t="shared" si="4"/>
        <v>3.864</v>
      </c>
      <c r="N9" s="6">
        <f t="shared" si="4"/>
        <v>18.816</v>
      </c>
      <c r="O9" s="6">
        <f t="shared" si="4"/>
        <v>50.792</v>
      </c>
      <c r="P9" s="6">
        <f t="shared" si="4"/>
        <v>15.4</v>
      </c>
      <c r="Q9" s="6">
        <f t="shared" si="4"/>
        <v>8.708</v>
      </c>
      <c r="R9" s="6">
        <f t="shared" si="4"/>
        <v>261.828</v>
      </c>
      <c r="S9" s="6">
        <f t="shared" si="4"/>
        <v>96.37599999999999</v>
      </c>
    </row>
    <row r="10" spans="2:19" ht="13.5">
      <c r="B10" s="2" t="s">
        <v>117</v>
      </c>
      <c r="C10" s="3">
        <v>2.3</v>
      </c>
      <c r="D10" s="7">
        <v>6307</v>
      </c>
      <c r="E10" s="6">
        <f>E36*$C10/100</f>
        <v>68.07999999999998</v>
      </c>
      <c r="F10" s="6">
        <f aca="true" t="shared" si="5" ref="F10:S10">F36*$C10/100</f>
        <v>2.8059999999999996</v>
      </c>
      <c r="G10" s="6">
        <f t="shared" si="5"/>
        <v>9.706</v>
      </c>
      <c r="H10" s="6">
        <f t="shared" si="5"/>
        <v>40.595</v>
      </c>
      <c r="I10" s="6">
        <f t="shared" si="5"/>
        <v>14.972999999999999</v>
      </c>
      <c r="J10" s="6">
        <f t="shared" si="5"/>
        <v>104.765</v>
      </c>
      <c r="K10" s="6">
        <f t="shared" si="5"/>
        <v>23.276</v>
      </c>
      <c r="L10" s="6">
        <f t="shared" si="5"/>
        <v>5.635</v>
      </c>
      <c r="M10" s="6">
        <f t="shared" si="5"/>
        <v>4.646</v>
      </c>
      <c r="N10" s="6">
        <f t="shared" si="5"/>
        <v>42.619</v>
      </c>
      <c r="O10" s="6">
        <f t="shared" si="5"/>
        <v>141.634</v>
      </c>
      <c r="P10" s="6">
        <f t="shared" si="5"/>
        <v>21.735</v>
      </c>
      <c r="Q10" s="6">
        <f t="shared" si="5"/>
        <v>11.431</v>
      </c>
      <c r="R10" s="6">
        <f t="shared" si="5"/>
        <v>357.926</v>
      </c>
      <c r="S10" s="6">
        <f t="shared" si="5"/>
        <v>198.766</v>
      </c>
    </row>
    <row r="11" spans="2:19" ht="13.5">
      <c r="B11" s="2"/>
      <c r="C11" s="3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>
      <c r="A12" t="s">
        <v>120</v>
      </c>
      <c r="D12" s="6"/>
      <c r="E12" s="6">
        <f>SUM(E30:E36)-E5</f>
        <v>8843.468</v>
      </c>
      <c r="F12" s="6">
        <f aca="true" t="shared" si="6" ref="F12:S12">SUM(F30:F36)-F5</f>
        <v>344.384</v>
      </c>
      <c r="G12" s="6">
        <f t="shared" si="6"/>
        <v>1227.503</v>
      </c>
      <c r="H12" s="6">
        <f t="shared" si="6"/>
        <v>5067.414</v>
      </c>
      <c r="I12" s="6">
        <f t="shared" si="6"/>
        <v>2201.05</v>
      </c>
      <c r="J12" s="6">
        <f t="shared" si="6"/>
        <v>15574.759</v>
      </c>
      <c r="K12" s="6">
        <f t="shared" si="6"/>
        <v>3523.349</v>
      </c>
      <c r="L12" s="6">
        <f t="shared" si="6"/>
        <v>877.08</v>
      </c>
      <c r="M12" s="6">
        <f t="shared" si="6"/>
        <v>836.7330000000001</v>
      </c>
      <c r="N12" s="6">
        <f t="shared" si="6"/>
        <v>5570.198</v>
      </c>
      <c r="O12" s="6">
        <f t="shared" si="6"/>
        <v>15340.663</v>
      </c>
      <c r="P12" s="6">
        <f t="shared" si="6"/>
        <v>3586.4880000000003</v>
      </c>
      <c r="Q12" s="6">
        <f t="shared" si="6"/>
        <v>1883.324</v>
      </c>
      <c r="R12" s="6">
        <f t="shared" si="6"/>
        <v>61029.729</v>
      </c>
      <c r="S12" s="6">
        <f t="shared" si="6"/>
        <v>30374.803</v>
      </c>
    </row>
    <row r="13" spans="1:19" ht="13.5">
      <c r="A13" t="s">
        <v>132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4:19" ht="13.5">
      <c r="D14" s="6"/>
      <c r="E14" s="6"/>
      <c r="F14" s="6"/>
      <c r="G14" s="6"/>
      <c r="H14" s="6" t="s">
        <v>138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3.5">
      <c r="A15" t="s">
        <v>118</v>
      </c>
      <c r="D15" s="6"/>
      <c r="E15" s="6">
        <f>E28-E5-E12</f>
        <v>115180</v>
      </c>
      <c r="F15" s="6">
        <f aca="true" t="shared" si="7" ref="F15:S15">F28-F5-F12</f>
        <v>4889</v>
      </c>
      <c r="G15" s="6">
        <f t="shared" si="7"/>
        <v>15989</v>
      </c>
      <c r="H15" s="6">
        <f t="shared" si="7"/>
        <v>68308</v>
      </c>
      <c r="I15" s="6">
        <f t="shared" si="7"/>
        <v>25994</v>
      </c>
      <c r="J15" s="6">
        <f t="shared" si="7"/>
        <v>249455.00000000003</v>
      </c>
      <c r="K15" s="6">
        <f t="shared" si="7"/>
        <v>57819</v>
      </c>
      <c r="L15" s="6">
        <f t="shared" si="7"/>
        <v>13970</v>
      </c>
      <c r="M15" s="6">
        <f t="shared" si="7"/>
        <v>12355</v>
      </c>
      <c r="N15" s="6">
        <f t="shared" si="7"/>
        <v>91281</v>
      </c>
      <c r="O15" s="6">
        <f t="shared" si="7"/>
        <v>245653</v>
      </c>
      <c r="P15" s="6">
        <f t="shared" si="7"/>
        <v>38478</v>
      </c>
      <c r="Q15" s="6">
        <f t="shared" si="7"/>
        <v>25027</v>
      </c>
      <c r="R15" s="6">
        <f t="shared" si="7"/>
        <v>792913</v>
      </c>
      <c r="S15" s="6">
        <f t="shared" si="7"/>
        <v>333516</v>
      </c>
    </row>
    <row r="16" spans="1:19" ht="13.5">
      <c r="A16" t="s">
        <v>119</v>
      </c>
      <c r="D16" s="6"/>
      <c r="E16" s="8"/>
      <c r="F16" s="6"/>
      <c r="G16" s="6"/>
      <c r="H16" s="9">
        <v>683080</v>
      </c>
      <c r="I16" s="6"/>
      <c r="J16" s="6">
        <f aca="true" t="shared" si="8" ref="F16:S16">J15/100</f>
        <v>2494.55</v>
      </c>
      <c r="K16" s="6">
        <f t="shared" si="8"/>
        <v>578.19</v>
      </c>
      <c r="L16" s="6">
        <f t="shared" si="8"/>
        <v>139.7</v>
      </c>
      <c r="M16" s="6">
        <f t="shared" si="8"/>
        <v>123.55</v>
      </c>
      <c r="N16" s="6">
        <f t="shared" si="8"/>
        <v>912.81</v>
      </c>
      <c r="O16" s="6">
        <f t="shared" si="8"/>
        <v>2456.53</v>
      </c>
      <c r="P16" s="6">
        <f t="shared" si="8"/>
        <v>384.78</v>
      </c>
      <c r="Q16" s="6">
        <f t="shared" si="8"/>
        <v>250.27</v>
      </c>
      <c r="R16" s="6">
        <f t="shared" si="8"/>
        <v>7929.13</v>
      </c>
      <c r="S16" s="6">
        <f t="shared" si="8"/>
        <v>3335.16</v>
      </c>
    </row>
    <row r="17" spans="1:19" ht="13.5">
      <c r="A17" t="s">
        <v>129</v>
      </c>
      <c r="D17" s="6"/>
      <c r="E17" s="8"/>
      <c r="F17" s="8"/>
      <c r="G17" s="8"/>
      <c r="H17" s="9">
        <v>68308</v>
      </c>
      <c r="I17" s="8"/>
      <c r="J17" s="8">
        <f aca="true" t="shared" si="9" ref="F17:S17">J15/1000</f>
        <v>249.45500000000004</v>
      </c>
      <c r="K17" s="8">
        <f t="shared" si="9"/>
        <v>57.819</v>
      </c>
      <c r="L17" s="8">
        <f t="shared" si="9"/>
        <v>13.97</v>
      </c>
      <c r="M17" s="8">
        <f t="shared" si="9"/>
        <v>12.355</v>
      </c>
      <c r="N17" s="8">
        <f t="shared" si="9"/>
        <v>91.281</v>
      </c>
      <c r="O17" s="8">
        <f t="shared" si="9"/>
        <v>245.653</v>
      </c>
      <c r="P17" s="8">
        <f t="shared" si="9"/>
        <v>38.478</v>
      </c>
      <c r="Q17" s="8">
        <f t="shared" si="9"/>
        <v>25.027</v>
      </c>
      <c r="R17" s="8">
        <f t="shared" si="9"/>
        <v>792.913</v>
      </c>
      <c r="S17" s="8">
        <f t="shared" si="9"/>
        <v>333.516</v>
      </c>
    </row>
    <row r="18" spans="4:19" ht="13.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3.5">
      <c r="A19" t="s">
        <v>135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3.5">
      <c r="A20" t="s">
        <v>137</v>
      </c>
      <c r="D20" s="6"/>
      <c r="E20" s="6"/>
      <c r="F20" s="6"/>
      <c r="G20" s="6"/>
      <c r="H20" s="10">
        <f>$E5/H5</f>
        <v>1.710269765415832</v>
      </c>
      <c r="I20" s="6"/>
      <c r="J20" s="8">
        <f>$E5*1000/J5</f>
        <v>507.7049138074519</v>
      </c>
      <c r="K20" s="8">
        <f aca="true" t="shared" si="10" ref="K20:S20">$E5*1000/K5</f>
        <v>2320.2540044228494</v>
      </c>
      <c r="L20" s="8">
        <f>$F5*1000/L5</f>
        <v>366.69752134114987</v>
      </c>
      <c r="M20" s="8">
        <f t="shared" si="10"/>
        <v>10186.58532666018</v>
      </c>
      <c r="N20" s="8">
        <f t="shared" si="10"/>
        <v>1354.097130575477</v>
      </c>
      <c r="O20" s="8">
        <f t="shared" si="10"/>
        <v>515.9624272106007</v>
      </c>
      <c r="P20" s="8">
        <f t="shared" si="10"/>
        <v>2523.707358314658</v>
      </c>
      <c r="Q20" s="8">
        <f t="shared" si="10"/>
        <v>3967.9381250882</v>
      </c>
      <c r="R20" s="8">
        <f t="shared" si="10"/>
        <v>150.02759768152794</v>
      </c>
      <c r="S20" s="8">
        <f t="shared" si="10"/>
        <v>312.65988754391117</v>
      </c>
    </row>
    <row r="21" spans="1:19" ht="13.5">
      <c r="A21" t="s">
        <v>122</v>
      </c>
      <c r="D21" s="6"/>
      <c r="E21" s="6"/>
      <c r="F21" s="6"/>
      <c r="G21" s="6"/>
      <c r="H21" s="10">
        <f>$E5*1000/(H5+H16)</f>
        <v>5.088946747680262</v>
      </c>
      <c r="I21" s="6"/>
      <c r="J21" s="8">
        <f>$E5*1000/(J5+J16)</f>
        <v>372.42147362614685</v>
      </c>
      <c r="K21" s="8">
        <f aca="true" t="shared" si="11" ref="K21:S21">$E5*1000/(K5+K16)</f>
        <v>1675.5398418235698</v>
      </c>
      <c r="L21" s="8">
        <f>$F5*1000/(L5+L16)</f>
        <v>269.78926260830093</v>
      </c>
      <c r="M21" s="8">
        <f t="shared" si="11"/>
        <v>7484.767623337061</v>
      </c>
      <c r="N21" s="8">
        <f t="shared" si="11"/>
        <v>999.6903325255216</v>
      </c>
      <c r="O21" s="8">
        <f t="shared" si="11"/>
        <v>378.4005130527714</v>
      </c>
      <c r="P21" s="8">
        <f t="shared" si="11"/>
        <v>1973.9273008086996</v>
      </c>
      <c r="Q21" s="8">
        <f t="shared" si="11"/>
        <v>3088.3071466660044</v>
      </c>
      <c r="R21" s="8">
        <f t="shared" si="11"/>
        <v>111.86111215650746</v>
      </c>
      <c r="S21" s="8">
        <f t="shared" si="11"/>
        <v>240.67693485670688</v>
      </c>
    </row>
    <row r="22" spans="4:19" ht="13.5">
      <c r="D22" s="6"/>
      <c r="E22" s="6"/>
      <c r="F22" s="6"/>
      <c r="G22" s="6"/>
      <c r="H22" s="11"/>
      <c r="I22" s="6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3.5">
      <c r="A23" t="s">
        <v>134</v>
      </c>
      <c r="D23" s="6"/>
      <c r="E23" s="6"/>
      <c r="F23" s="6"/>
      <c r="G23" s="6"/>
      <c r="H23" s="11"/>
      <c r="I23" s="6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3.5">
      <c r="A24" t="s">
        <v>130</v>
      </c>
      <c r="D24" s="6"/>
      <c r="E24" s="6"/>
      <c r="F24" s="6"/>
      <c r="G24" s="6"/>
      <c r="H24" s="10">
        <f>$D5/H16</f>
        <v>0.5843912865257364</v>
      </c>
      <c r="I24" s="6"/>
      <c r="J24" s="8">
        <f>$D5/J16</f>
        <v>160.02325068649654</v>
      </c>
      <c r="K24" s="8">
        <f aca="true" t="shared" si="12" ref="K24:S24">$D5/K16</f>
        <v>690.4062678358324</v>
      </c>
      <c r="L24" s="8">
        <f t="shared" si="12"/>
        <v>2857.4516821760917</v>
      </c>
      <c r="M24" s="8">
        <f t="shared" si="12"/>
        <v>3230.9672197490895</v>
      </c>
      <c r="N24" s="8">
        <f t="shared" si="12"/>
        <v>437.31554211719856</v>
      </c>
      <c r="O24" s="8">
        <f t="shared" si="12"/>
        <v>162.49994911521534</v>
      </c>
      <c r="P24" s="8">
        <f t="shared" si="12"/>
        <v>1037.4395758615312</v>
      </c>
      <c r="Q24" s="8">
        <f t="shared" si="12"/>
        <v>1595.0213769129339</v>
      </c>
      <c r="R24" s="8">
        <f t="shared" si="12"/>
        <v>50.344237009608875</v>
      </c>
      <c r="S24" s="8">
        <f t="shared" si="12"/>
        <v>119.69020976504876</v>
      </c>
    </row>
    <row r="25" spans="1:19" ht="13.5">
      <c r="A25" t="s">
        <v>131</v>
      </c>
      <c r="D25" s="6"/>
      <c r="E25" s="6"/>
      <c r="F25" s="6"/>
      <c r="G25" s="6"/>
      <c r="H25" s="10">
        <f>$D5/H17</f>
        <v>5.843912865257364</v>
      </c>
      <c r="I25" s="6"/>
      <c r="J25" s="8">
        <f>$D5/J17</f>
        <v>1600.2325068649654</v>
      </c>
      <c r="K25" s="8">
        <f aca="true" t="shared" si="13" ref="K25:S25">$D5/K17</f>
        <v>6904.062678358325</v>
      </c>
      <c r="L25" s="8">
        <f t="shared" si="13"/>
        <v>28574.516821760913</v>
      </c>
      <c r="M25" s="8">
        <f t="shared" si="13"/>
        <v>32309.672197490894</v>
      </c>
      <c r="N25" s="8">
        <f t="shared" si="13"/>
        <v>4373.155421171985</v>
      </c>
      <c r="O25" s="8">
        <f t="shared" si="13"/>
        <v>1624.9994911521537</v>
      </c>
      <c r="P25" s="8">
        <f t="shared" si="13"/>
        <v>10374.395758615312</v>
      </c>
      <c r="Q25" s="8">
        <f t="shared" si="13"/>
        <v>15950.21376912934</v>
      </c>
      <c r="R25" s="8">
        <f t="shared" si="13"/>
        <v>503.4423700960887</v>
      </c>
      <c r="S25" s="8">
        <f t="shared" si="13"/>
        <v>1196.9020976504876</v>
      </c>
    </row>
    <row r="26" spans="1:19" ht="13.5">
      <c r="A26" t="s">
        <v>128</v>
      </c>
      <c r="D26" s="6"/>
      <c r="E26" s="6"/>
      <c r="F26" s="6"/>
      <c r="G26" s="6"/>
      <c r="H26" s="6"/>
      <c r="I26" s="6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4:19" ht="13.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2:19" ht="13.5">
      <c r="B28" t="s">
        <v>2</v>
      </c>
      <c r="D28" s="6"/>
      <c r="E28" s="6">
        <v>127510</v>
      </c>
      <c r="F28" s="6">
        <v>5376</v>
      </c>
      <c r="G28" s="6">
        <v>17713</v>
      </c>
      <c r="H28" s="6">
        <v>75414</v>
      </c>
      <c r="I28" s="6">
        <v>29006</v>
      </c>
      <c r="J28" s="6">
        <v>271897</v>
      </c>
      <c r="K28" s="6">
        <v>62845</v>
      </c>
      <c r="L28" s="6">
        <v>15236</v>
      </c>
      <c r="M28" s="6">
        <v>13534</v>
      </c>
      <c r="N28" s="6">
        <v>99426</v>
      </c>
      <c r="O28" s="6">
        <v>267751</v>
      </c>
      <c r="P28" s="6">
        <v>43446</v>
      </c>
      <c r="Q28" s="6">
        <v>27789</v>
      </c>
      <c r="R28" s="6">
        <v>877182</v>
      </c>
      <c r="S28" s="6">
        <v>375042</v>
      </c>
    </row>
    <row r="29" spans="1:19" ht="13.5">
      <c r="A29" t="s">
        <v>3</v>
      </c>
      <c r="B29" t="s">
        <v>61</v>
      </c>
      <c r="D29" s="6"/>
      <c r="E29" s="6">
        <v>5507</v>
      </c>
      <c r="F29" s="6">
        <v>203</v>
      </c>
      <c r="G29" s="6">
        <v>704</v>
      </c>
      <c r="H29" s="6">
        <v>3264</v>
      </c>
      <c r="I29" s="6">
        <v>1335</v>
      </c>
      <c r="J29" s="6">
        <v>11830</v>
      </c>
      <c r="K29" s="6">
        <v>2788</v>
      </c>
      <c r="L29" s="6">
        <v>617</v>
      </c>
      <c r="M29" s="6">
        <v>665</v>
      </c>
      <c r="N29" s="6">
        <v>4409</v>
      </c>
      <c r="O29" s="6">
        <v>10448</v>
      </c>
      <c r="P29" s="6">
        <v>2721</v>
      </c>
      <c r="Q29" s="6">
        <v>1494</v>
      </c>
      <c r="R29" s="6">
        <v>46995</v>
      </c>
      <c r="S29" s="6">
        <v>22615</v>
      </c>
    </row>
    <row r="30" spans="1:19" ht="13.5">
      <c r="A30" t="s">
        <v>4</v>
      </c>
      <c r="B30" t="s">
        <v>53</v>
      </c>
      <c r="D30" s="6"/>
      <c r="E30" s="6">
        <v>1379</v>
      </c>
      <c r="F30" s="6">
        <v>51</v>
      </c>
      <c r="G30" s="6">
        <v>189</v>
      </c>
      <c r="H30" s="6">
        <v>795</v>
      </c>
      <c r="I30" s="6">
        <v>344</v>
      </c>
      <c r="J30" s="6">
        <v>2428</v>
      </c>
      <c r="K30" s="6">
        <v>608</v>
      </c>
      <c r="L30" s="6">
        <v>140</v>
      </c>
      <c r="M30" s="6">
        <v>128</v>
      </c>
      <c r="N30" s="6">
        <v>789</v>
      </c>
      <c r="O30" s="6">
        <v>1882</v>
      </c>
      <c r="P30" s="6">
        <v>601</v>
      </c>
      <c r="Q30" s="6">
        <v>299</v>
      </c>
      <c r="R30" s="6">
        <v>10701</v>
      </c>
      <c r="S30" s="6">
        <v>6254</v>
      </c>
    </row>
    <row r="31" spans="1:19" ht="13.5">
      <c r="A31" t="s">
        <v>5</v>
      </c>
      <c r="B31" t="s">
        <v>54</v>
      </c>
      <c r="D31" s="6"/>
      <c r="E31" s="6">
        <v>1340</v>
      </c>
      <c r="F31" s="6">
        <v>51</v>
      </c>
      <c r="G31" s="6">
        <v>180</v>
      </c>
      <c r="H31" s="6">
        <v>750</v>
      </c>
      <c r="I31" s="6">
        <v>360</v>
      </c>
      <c r="J31" s="6">
        <v>2410</v>
      </c>
      <c r="K31" s="6">
        <v>487</v>
      </c>
      <c r="L31" s="6">
        <v>131</v>
      </c>
      <c r="M31" s="6">
        <v>119</v>
      </c>
      <c r="N31" s="6">
        <v>1026</v>
      </c>
      <c r="O31" s="6">
        <v>2117</v>
      </c>
      <c r="P31" s="6">
        <v>622</v>
      </c>
      <c r="Q31" s="6">
        <v>323</v>
      </c>
      <c r="R31" s="6">
        <v>11541</v>
      </c>
      <c r="S31" s="6">
        <v>3538</v>
      </c>
    </row>
    <row r="32" spans="1:19" ht="13.5">
      <c r="A32" t="s">
        <v>6</v>
      </c>
      <c r="B32" t="s">
        <v>55</v>
      </c>
      <c r="D32" s="6"/>
      <c r="E32" s="6">
        <v>2336</v>
      </c>
      <c r="F32" s="6">
        <v>97</v>
      </c>
      <c r="G32" s="6">
        <v>333</v>
      </c>
      <c r="H32" s="6">
        <v>1392</v>
      </c>
      <c r="I32" s="6">
        <v>516</v>
      </c>
      <c r="J32" s="6">
        <v>4787</v>
      </c>
      <c r="K32" s="6">
        <v>1040</v>
      </c>
      <c r="L32" s="6">
        <v>273</v>
      </c>
      <c r="M32" s="6">
        <v>232</v>
      </c>
      <c r="N32" s="6">
        <v>1745</v>
      </c>
      <c r="O32" s="6">
        <v>4871</v>
      </c>
      <c r="P32" s="6">
        <v>880</v>
      </c>
      <c r="Q32" s="6">
        <v>626</v>
      </c>
      <c r="R32" s="6">
        <v>14615</v>
      </c>
      <c r="S32" s="6">
        <v>7240</v>
      </c>
    </row>
    <row r="33" spans="1:19" ht="13.5">
      <c r="A33" t="s">
        <v>7</v>
      </c>
      <c r="B33" t="s">
        <v>56</v>
      </c>
      <c r="D33" s="6"/>
      <c r="E33" s="6">
        <v>1096</v>
      </c>
      <c r="F33" s="6">
        <v>37</v>
      </c>
      <c r="G33" s="6">
        <v>133</v>
      </c>
      <c r="H33" s="6">
        <v>607</v>
      </c>
      <c r="I33" s="6">
        <v>317</v>
      </c>
      <c r="J33" s="6">
        <v>2180</v>
      </c>
      <c r="K33" s="6">
        <v>446</v>
      </c>
      <c r="L33" s="6">
        <v>128</v>
      </c>
      <c r="M33" s="6">
        <v>145</v>
      </c>
      <c r="N33" s="6">
        <v>637</v>
      </c>
      <c r="O33" s="6">
        <v>1891</v>
      </c>
      <c r="P33" s="6">
        <v>513</v>
      </c>
      <c r="Q33" s="6">
        <v>295</v>
      </c>
      <c r="R33" s="6">
        <v>9016</v>
      </c>
      <c r="S33" s="6">
        <v>3683</v>
      </c>
    </row>
    <row r="34" spans="1:19" ht="13.5">
      <c r="A34" t="s">
        <v>8</v>
      </c>
      <c r="B34" t="s">
        <v>57</v>
      </c>
      <c r="D34" s="6"/>
      <c r="E34" s="6">
        <v>1179</v>
      </c>
      <c r="F34" s="6">
        <v>45</v>
      </c>
      <c r="G34" s="6">
        <v>160</v>
      </c>
      <c r="H34" s="6">
        <v>654</v>
      </c>
      <c r="I34" s="6">
        <v>319</v>
      </c>
      <c r="J34" s="6">
        <v>2322</v>
      </c>
      <c r="K34" s="6">
        <v>520</v>
      </c>
      <c r="L34" s="6">
        <v>134</v>
      </c>
      <c r="M34" s="6">
        <v>138</v>
      </c>
      <c r="N34" s="6">
        <v>672</v>
      </c>
      <c r="O34" s="6">
        <v>1814</v>
      </c>
      <c r="P34" s="6">
        <v>550</v>
      </c>
      <c r="Q34" s="6">
        <v>311</v>
      </c>
      <c r="R34" s="6">
        <v>9351</v>
      </c>
      <c r="S34" s="6">
        <v>3442</v>
      </c>
    </row>
    <row r="35" spans="1:19" ht="13.5">
      <c r="A35" t="s">
        <v>9</v>
      </c>
      <c r="B35" t="s">
        <v>58</v>
      </c>
      <c r="D35" s="6"/>
      <c r="E35" s="6">
        <v>2040</v>
      </c>
      <c r="F35" s="6">
        <v>84</v>
      </c>
      <c r="G35" s="6">
        <v>307</v>
      </c>
      <c r="H35" s="6">
        <v>1143</v>
      </c>
      <c r="I35" s="6">
        <v>505</v>
      </c>
      <c r="J35" s="6">
        <v>3760</v>
      </c>
      <c r="K35" s="6">
        <v>913</v>
      </c>
      <c r="L35" s="6">
        <v>215</v>
      </c>
      <c r="M35" s="6">
        <v>215</v>
      </c>
      <c r="N35" s="6">
        <v>1423</v>
      </c>
      <c r="O35" s="6">
        <v>3365</v>
      </c>
      <c r="P35" s="6">
        <v>857</v>
      </c>
      <c r="Q35" s="6">
        <v>411</v>
      </c>
      <c r="R35" s="6">
        <v>13483</v>
      </c>
      <c r="S35" s="6">
        <v>8727</v>
      </c>
    </row>
    <row r="36" spans="1:19" ht="13.5">
      <c r="A36" t="s">
        <v>10</v>
      </c>
      <c r="B36" t="s">
        <v>59</v>
      </c>
      <c r="D36" s="6"/>
      <c r="E36" s="6">
        <v>2960</v>
      </c>
      <c r="F36" s="6">
        <v>122</v>
      </c>
      <c r="G36" s="6">
        <v>422</v>
      </c>
      <c r="H36" s="6">
        <v>1765</v>
      </c>
      <c r="I36" s="6">
        <v>651</v>
      </c>
      <c r="J36" s="6">
        <v>4555</v>
      </c>
      <c r="K36" s="6">
        <v>1012</v>
      </c>
      <c r="L36" s="6">
        <v>245</v>
      </c>
      <c r="M36" s="6">
        <v>202</v>
      </c>
      <c r="N36" s="6">
        <v>1853</v>
      </c>
      <c r="O36" s="6">
        <v>6158</v>
      </c>
      <c r="P36" s="6">
        <v>945</v>
      </c>
      <c r="Q36" s="6">
        <v>497</v>
      </c>
      <c r="R36" s="6">
        <v>15562</v>
      </c>
      <c r="S36" s="6">
        <v>8642</v>
      </c>
    </row>
    <row r="37" spans="1:19" ht="13.5">
      <c r="A37" t="s">
        <v>11</v>
      </c>
      <c r="B37" t="s">
        <v>60</v>
      </c>
      <c r="D37" s="6"/>
      <c r="E37" s="6">
        <v>2006</v>
      </c>
      <c r="F37" s="6">
        <v>86</v>
      </c>
      <c r="G37" s="6">
        <v>286</v>
      </c>
      <c r="H37" s="6">
        <v>1199</v>
      </c>
      <c r="I37" s="6">
        <v>434</v>
      </c>
      <c r="J37" s="6">
        <v>4033</v>
      </c>
      <c r="K37" s="6">
        <v>873</v>
      </c>
      <c r="L37" s="6">
        <v>234</v>
      </c>
      <c r="M37" s="6">
        <v>186</v>
      </c>
      <c r="N37" s="6">
        <v>1311</v>
      </c>
      <c r="O37" s="6">
        <v>3520</v>
      </c>
      <c r="P37" s="6">
        <v>713</v>
      </c>
      <c r="Q37" s="6">
        <v>363</v>
      </c>
      <c r="R37" s="6">
        <v>12074</v>
      </c>
      <c r="S37" s="6">
        <v>6965</v>
      </c>
    </row>
    <row r="38" spans="1:19" ht="13.5">
      <c r="A38" t="s">
        <v>12</v>
      </c>
      <c r="B38" t="s">
        <v>62</v>
      </c>
      <c r="D38" s="6"/>
      <c r="E38" s="6">
        <v>2007</v>
      </c>
      <c r="F38" s="6">
        <v>85</v>
      </c>
      <c r="G38" s="6">
        <v>281</v>
      </c>
      <c r="H38" s="6">
        <v>1179</v>
      </c>
      <c r="I38" s="6">
        <v>463</v>
      </c>
      <c r="J38" s="6">
        <v>4026</v>
      </c>
      <c r="K38" s="6">
        <v>1027</v>
      </c>
      <c r="L38" s="6">
        <v>269</v>
      </c>
      <c r="M38" s="6">
        <v>208</v>
      </c>
      <c r="N38" s="6">
        <v>1329</v>
      </c>
      <c r="O38" s="6">
        <v>3199</v>
      </c>
      <c r="P38" s="6">
        <v>859</v>
      </c>
      <c r="Q38" s="6">
        <v>374</v>
      </c>
      <c r="R38" s="6">
        <v>13382</v>
      </c>
      <c r="S38" s="6">
        <v>8123</v>
      </c>
    </row>
    <row r="39" spans="1:19" ht="13.5">
      <c r="A39" t="s">
        <v>13</v>
      </c>
      <c r="B39" t="s">
        <v>63</v>
      </c>
      <c r="D39" s="6"/>
      <c r="E39" s="6">
        <v>7130</v>
      </c>
      <c r="F39" s="6">
        <v>301</v>
      </c>
      <c r="G39" s="6">
        <v>1027</v>
      </c>
      <c r="H39" s="6">
        <v>4373</v>
      </c>
      <c r="I39" s="6">
        <v>1427</v>
      </c>
      <c r="J39" s="6">
        <v>9954</v>
      </c>
      <c r="K39" s="6">
        <v>2602</v>
      </c>
      <c r="L39" s="6">
        <v>620</v>
      </c>
      <c r="M39" s="6">
        <v>498</v>
      </c>
      <c r="N39" s="6">
        <v>4812</v>
      </c>
      <c r="O39" s="6">
        <v>12719</v>
      </c>
      <c r="P39" s="6">
        <v>1616</v>
      </c>
      <c r="Q39" s="6">
        <v>1150</v>
      </c>
      <c r="R39" s="6">
        <v>31652</v>
      </c>
      <c r="S39" s="6">
        <v>15333</v>
      </c>
    </row>
    <row r="40" spans="1:19" ht="13.5">
      <c r="A40" t="s">
        <v>14</v>
      </c>
      <c r="B40" t="s">
        <v>64</v>
      </c>
      <c r="D40" s="6"/>
      <c r="E40" s="6">
        <v>6139</v>
      </c>
      <c r="F40" s="6">
        <v>260</v>
      </c>
      <c r="G40" s="6">
        <v>849</v>
      </c>
      <c r="H40" s="6">
        <v>3738</v>
      </c>
      <c r="I40" s="6">
        <v>1292</v>
      </c>
      <c r="J40" s="6">
        <v>9855</v>
      </c>
      <c r="K40" s="6">
        <v>2227</v>
      </c>
      <c r="L40" s="6">
        <v>582</v>
      </c>
      <c r="M40" s="6">
        <v>536</v>
      </c>
      <c r="N40" s="6">
        <v>4930</v>
      </c>
      <c r="O40" s="6">
        <v>12227</v>
      </c>
      <c r="P40" s="6">
        <v>1743</v>
      </c>
      <c r="Q40" s="6">
        <v>992</v>
      </c>
      <c r="R40" s="6">
        <v>29373</v>
      </c>
      <c r="S40" s="6">
        <v>11740</v>
      </c>
    </row>
    <row r="41" spans="1:19" ht="13.5">
      <c r="A41" t="s">
        <v>15</v>
      </c>
      <c r="B41" t="s">
        <v>65</v>
      </c>
      <c r="D41" s="6"/>
      <c r="E41" s="6">
        <v>12868</v>
      </c>
      <c r="F41" s="6">
        <v>511</v>
      </c>
      <c r="G41" s="6">
        <v>1605</v>
      </c>
      <c r="H41" s="6">
        <v>8067</v>
      </c>
      <c r="I41" s="6">
        <v>2686</v>
      </c>
      <c r="J41" s="6">
        <v>35616</v>
      </c>
      <c r="K41" s="6">
        <v>7194</v>
      </c>
      <c r="L41" s="6">
        <v>1941</v>
      </c>
      <c r="M41" s="6">
        <v>1662</v>
      </c>
      <c r="N41" s="6">
        <v>15620</v>
      </c>
      <c r="O41" s="6">
        <v>42535</v>
      </c>
      <c r="P41" s="6">
        <v>3074</v>
      </c>
      <c r="Q41" s="6">
        <v>2921</v>
      </c>
      <c r="R41" s="6">
        <v>77897</v>
      </c>
      <c r="S41" s="6">
        <v>16825</v>
      </c>
    </row>
    <row r="42" spans="1:19" ht="13.5">
      <c r="A42" t="s">
        <v>16</v>
      </c>
      <c r="B42" t="s">
        <v>66</v>
      </c>
      <c r="D42" s="6"/>
      <c r="E42" s="6">
        <v>8943</v>
      </c>
      <c r="F42" s="6">
        <v>388</v>
      </c>
      <c r="G42" s="6">
        <v>1235</v>
      </c>
      <c r="H42" s="6">
        <v>5531</v>
      </c>
      <c r="I42" s="6">
        <v>1789</v>
      </c>
      <c r="J42" s="6">
        <v>16168</v>
      </c>
      <c r="K42" s="6">
        <v>3158</v>
      </c>
      <c r="L42" s="6">
        <v>1001</v>
      </c>
      <c r="M42" s="6">
        <v>799</v>
      </c>
      <c r="N42" s="6">
        <v>6869</v>
      </c>
      <c r="O42" s="6">
        <v>17650</v>
      </c>
      <c r="P42" s="6">
        <v>1825</v>
      </c>
      <c r="Q42" s="6">
        <v>1692</v>
      </c>
      <c r="R42" s="6">
        <v>45994</v>
      </c>
      <c r="S42" s="6">
        <v>11139</v>
      </c>
    </row>
    <row r="43" spans="1:19" ht="13.5">
      <c r="A43" t="s">
        <v>17</v>
      </c>
      <c r="B43" t="s">
        <v>67</v>
      </c>
      <c r="D43" s="6"/>
      <c r="E43" s="6">
        <v>2378</v>
      </c>
      <c r="F43" s="6">
        <v>91</v>
      </c>
      <c r="G43" s="6">
        <v>317</v>
      </c>
      <c r="H43" s="6">
        <v>1348</v>
      </c>
      <c r="I43" s="6">
        <v>620</v>
      </c>
      <c r="J43" s="6">
        <v>4169</v>
      </c>
      <c r="K43" s="6">
        <v>1133</v>
      </c>
      <c r="L43" s="6">
        <v>250</v>
      </c>
      <c r="M43" s="6">
        <v>210</v>
      </c>
      <c r="N43" s="6">
        <v>2111</v>
      </c>
      <c r="O43" s="6">
        <v>3932</v>
      </c>
      <c r="P43" s="6">
        <v>1021</v>
      </c>
      <c r="Q43" s="6">
        <v>739</v>
      </c>
      <c r="R43" s="6">
        <v>16938</v>
      </c>
      <c r="S43" s="6">
        <v>7257</v>
      </c>
    </row>
    <row r="44" spans="1:19" ht="13.5">
      <c r="A44" t="s">
        <v>18</v>
      </c>
      <c r="B44" t="s">
        <v>68</v>
      </c>
      <c r="D44" s="6"/>
      <c r="E44" s="6">
        <v>1095</v>
      </c>
      <c r="F44" s="6">
        <v>44</v>
      </c>
      <c r="G44" s="6">
        <v>142</v>
      </c>
      <c r="H44" s="6">
        <v>625</v>
      </c>
      <c r="I44" s="6">
        <v>285</v>
      </c>
      <c r="J44" s="6">
        <v>2462</v>
      </c>
      <c r="K44" s="6">
        <v>714</v>
      </c>
      <c r="L44" s="6">
        <v>150</v>
      </c>
      <c r="M44" s="6">
        <v>122</v>
      </c>
      <c r="N44" s="6">
        <v>648</v>
      </c>
      <c r="O44" s="6">
        <v>3048</v>
      </c>
      <c r="P44" s="6">
        <v>538</v>
      </c>
      <c r="Q44" s="6">
        <v>352</v>
      </c>
      <c r="R44" s="6">
        <v>9400</v>
      </c>
      <c r="S44" s="6">
        <v>3785</v>
      </c>
    </row>
    <row r="45" spans="1:19" ht="13.5">
      <c r="A45" t="s">
        <v>19</v>
      </c>
      <c r="B45" t="s">
        <v>69</v>
      </c>
      <c r="D45" s="6"/>
      <c r="E45" s="6">
        <v>1165</v>
      </c>
      <c r="F45" s="6">
        <v>50</v>
      </c>
      <c r="G45" s="6">
        <v>166</v>
      </c>
      <c r="H45" s="6">
        <v>675</v>
      </c>
      <c r="I45" s="6">
        <v>273</v>
      </c>
      <c r="J45" s="6">
        <v>2844</v>
      </c>
      <c r="K45" s="6">
        <v>647</v>
      </c>
      <c r="L45" s="6">
        <v>160</v>
      </c>
      <c r="M45" s="6">
        <v>135</v>
      </c>
      <c r="N45" s="6">
        <v>638</v>
      </c>
      <c r="O45" s="6">
        <v>2505</v>
      </c>
      <c r="P45" s="6">
        <v>476</v>
      </c>
      <c r="Q45" s="6">
        <v>310</v>
      </c>
      <c r="R45" s="6">
        <v>10829</v>
      </c>
      <c r="S45" s="6">
        <v>3772</v>
      </c>
    </row>
    <row r="46" spans="1:19" ht="13.5">
      <c r="A46" t="s">
        <v>20</v>
      </c>
      <c r="B46" t="s">
        <v>70</v>
      </c>
      <c r="D46" s="6"/>
      <c r="E46" s="6">
        <v>808</v>
      </c>
      <c r="F46" s="6">
        <v>36</v>
      </c>
      <c r="G46" s="6">
        <v>121</v>
      </c>
      <c r="H46" s="6">
        <v>451</v>
      </c>
      <c r="I46" s="6">
        <v>200</v>
      </c>
      <c r="J46" s="6">
        <v>1758</v>
      </c>
      <c r="K46" s="6">
        <v>375</v>
      </c>
      <c r="L46" s="6">
        <v>110</v>
      </c>
      <c r="M46" s="6">
        <v>78</v>
      </c>
      <c r="N46" s="6">
        <v>407</v>
      </c>
      <c r="O46" s="6">
        <v>1286</v>
      </c>
      <c r="P46" s="6">
        <v>458</v>
      </c>
      <c r="Q46" s="6">
        <v>194</v>
      </c>
      <c r="R46" s="6">
        <v>6545</v>
      </c>
      <c r="S46" s="6">
        <v>3381</v>
      </c>
    </row>
    <row r="47" spans="1:19" ht="13.5">
      <c r="A47" t="s">
        <v>21</v>
      </c>
      <c r="B47" t="s">
        <v>71</v>
      </c>
      <c r="D47" s="6"/>
      <c r="E47" s="6">
        <v>867</v>
      </c>
      <c r="F47" s="6">
        <v>35</v>
      </c>
      <c r="G47" s="6">
        <v>124</v>
      </c>
      <c r="H47" s="6">
        <v>498</v>
      </c>
      <c r="I47" s="6">
        <v>209</v>
      </c>
      <c r="J47" s="6">
        <v>1774</v>
      </c>
      <c r="K47" s="6">
        <v>417</v>
      </c>
      <c r="L47" s="6">
        <v>105</v>
      </c>
      <c r="M47" s="6">
        <v>86</v>
      </c>
      <c r="N47" s="6">
        <v>547</v>
      </c>
      <c r="O47" s="6">
        <v>1476</v>
      </c>
      <c r="P47" s="6">
        <v>527</v>
      </c>
      <c r="Q47" s="6">
        <v>176</v>
      </c>
      <c r="R47" s="6">
        <v>5986</v>
      </c>
      <c r="S47" s="6">
        <v>2330</v>
      </c>
    </row>
    <row r="48" spans="1:19" ht="13.5">
      <c r="A48" t="s">
        <v>22</v>
      </c>
      <c r="B48" t="s">
        <v>72</v>
      </c>
      <c r="D48" s="6"/>
      <c r="E48" s="6">
        <v>2159</v>
      </c>
      <c r="F48" s="6">
        <v>91</v>
      </c>
      <c r="G48" s="6">
        <v>297</v>
      </c>
      <c r="H48" s="6">
        <v>1204</v>
      </c>
      <c r="I48" s="6">
        <v>565</v>
      </c>
      <c r="J48" s="6">
        <v>4264</v>
      </c>
      <c r="K48" s="6">
        <v>1088</v>
      </c>
      <c r="L48" s="6">
        <v>255</v>
      </c>
      <c r="M48" s="6">
        <v>208</v>
      </c>
      <c r="N48" s="6">
        <v>1642</v>
      </c>
      <c r="O48" s="6">
        <v>4019</v>
      </c>
      <c r="P48" s="6">
        <v>1271</v>
      </c>
      <c r="Q48" s="6">
        <v>628</v>
      </c>
      <c r="R48" s="6">
        <v>17047</v>
      </c>
      <c r="S48" s="6">
        <v>5596</v>
      </c>
    </row>
    <row r="49" spans="1:19" ht="13.5">
      <c r="A49" t="s">
        <v>23</v>
      </c>
      <c r="B49" t="s">
        <v>73</v>
      </c>
      <c r="D49" s="6"/>
      <c r="E49" s="6">
        <v>2092</v>
      </c>
      <c r="F49" s="6">
        <v>89</v>
      </c>
      <c r="G49" s="6">
        <v>298</v>
      </c>
      <c r="H49" s="6">
        <v>1213</v>
      </c>
      <c r="I49" s="6">
        <v>493</v>
      </c>
      <c r="J49" s="6">
        <v>3734</v>
      </c>
      <c r="K49" s="6">
        <v>1032</v>
      </c>
      <c r="L49" s="6">
        <v>214</v>
      </c>
      <c r="M49" s="6">
        <v>154</v>
      </c>
      <c r="N49" s="6">
        <v>1533</v>
      </c>
      <c r="O49" s="6">
        <v>3703</v>
      </c>
      <c r="P49" s="6">
        <v>887</v>
      </c>
      <c r="Q49" s="6">
        <v>470</v>
      </c>
      <c r="R49" s="6">
        <v>12362</v>
      </c>
      <c r="S49" s="6">
        <v>6267</v>
      </c>
    </row>
    <row r="50" spans="1:19" ht="13.5">
      <c r="A50" t="s">
        <v>24</v>
      </c>
      <c r="B50" t="s">
        <v>74</v>
      </c>
      <c r="D50" s="6"/>
      <c r="E50" s="6">
        <v>3792</v>
      </c>
      <c r="F50" s="6">
        <v>164</v>
      </c>
      <c r="G50" s="6">
        <v>517</v>
      </c>
      <c r="H50" s="6">
        <v>2226</v>
      </c>
      <c r="I50" s="6">
        <v>885</v>
      </c>
      <c r="J50" s="6">
        <v>6702</v>
      </c>
      <c r="K50" s="6">
        <v>1374</v>
      </c>
      <c r="L50" s="6">
        <v>459</v>
      </c>
      <c r="M50" s="6">
        <v>291</v>
      </c>
      <c r="N50" s="6">
        <v>2330</v>
      </c>
      <c r="O50" s="6">
        <v>7697</v>
      </c>
      <c r="P50" s="6">
        <v>1357</v>
      </c>
      <c r="Q50" s="6">
        <v>705</v>
      </c>
      <c r="R50" s="6">
        <v>23547</v>
      </c>
      <c r="S50" s="6">
        <v>7674</v>
      </c>
    </row>
    <row r="51" spans="1:19" ht="13.5">
      <c r="A51" t="s">
        <v>25</v>
      </c>
      <c r="B51" t="s">
        <v>75</v>
      </c>
      <c r="D51" s="6"/>
      <c r="E51" s="6">
        <v>7418</v>
      </c>
      <c r="F51" s="6">
        <v>350</v>
      </c>
      <c r="G51" s="6">
        <v>1099</v>
      </c>
      <c r="H51" s="6">
        <v>4496</v>
      </c>
      <c r="I51" s="6">
        <v>1471</v>
      </c>
      <c r="J51" s="6">
        <v>13574</v>
      </c>
      <c r="K51" s="6">
        <v>2980</v>
      </c>
      <c r="L51" s="6">
        <v>757</v>
      </c>
      <c r="M51" s="6">
        <v>621</v>
      </c>
      <c r="N51" s="6">
        <v>5189</v>
      </c>
      <c r="O51" s="6">
        <v>12716</v>
      </c>
      <c r="P51" s="6">
        <v>2007</v>
      </c>
      <c r="Q51" s="6">
        <v>1551</v>
      </c>
      <c r="R51" s="6">
        <v>42699</v>
      </c>
      <c r="S51" s="6">
        <v>16502</v>
      </c>
    </row>
    <row r="52" spans="1:19" ht="13.5">
      <c r="A52" t="s">
        <v>26</v>
      </c>
      <c r="B52" t="s">
        <v>76</v>
      </c>
      <c r="D52" s="6"/>
      <c r="E52" s="6">
        <v>1870</v>
      </c>
      <c r="F52" s="6">
        <v>80</v>
      </c>
      <c r="G52" s="6">
        <v>262</v>
      </c>
      <c r="H52" s="6">
        <v>1083</v>
      </c>
      <c r="I52" s="6">
        <v>444</v>
      </c>
      <c r="J52" s="6">
        <v>3422</v>
      </c>
      <c r="K52" s="6">
        <v>968</v>
      </c>
      <c r="L52" s="6">
        <v>197</v>
      </c>
      <c r="M52" s="6">
        <v>190</v>
      </c>
      <c r="N52" s="6">
        <v>1136</v>
      </c>
      <c r="O52" s="6">
        <v>2964</v>
      </c>
      <c r="P52" s="6">
        <v>626</v>
      </c>
      <c r="Q52" s="6">
        <v>298</v>
      </c>
      <c r="R52" s="6">
        <v>11925</v>
      </c>
      <c r="S52" s="6">
        <v>5869</v>
      </c>
    </row>
    <row r="53" spans="1:19" ht="13.5">
      <c r="A53" t="s">
        <v>27</v>
      </c>
      <c r="B53" t="s">
        <v>77</v>
      </c>
      <c r="D53" s="6"/>
      <c r="E53" s="6">
        <v>1405</v>
      </c>
      <c r="F53" s="6">
        <v>67</v>
      </c>
      <c r="G53" s="6">
        <v>216</v>
      </c>
      <c r="H53" s="6">
        <v>838</v>
      </c>
      <c r="I53" s="6">
        <v>284</v>
      </c>
      <c r="J53" s="6">
        <v>2748</v>
      </c>
      <c r="K53" s="6">
        <v>578</v>
      </c>
      <c r="L53" s="6">
        <v>207</v>
      </c>
      <c r="M53" s="6">
        <v>108</v>
      </c>
      <c r="N53" s="6">
        <v>776</v>
      </c>
      <c r="O53" s="6">
        <v>2697</v>
      </c>
      <c r="P53" s="6">
        <v>619</v>
      </c>
      <c r="Q53" s="6">
        <v>335</v>
      </c>
      <c r="R53" s="6">
        <v>10494</v>
      </c>
      <c r="S53" s="6">
        <v>2273</v>
      </c>
    </row>
    <row r="54" spans="1:19" ht="13.5">
      <c r="A54" t="s">
        <v>28</v>
      </c>
      <c r="B54" t="s">
        <v>78</v>
      </c>
      <c r="D54" s="6"/>
      <c r="E54" s="6">
        <v>2622</v>
      </c>
      <c r="F54" s="6">
        <v>108</v>
      </c>
      <c r="G54" s="6">
        <v>368</v>
      </c>
      <c r="H54" s="6">
        <v>1539</v>
      </c>
      <c r="I54" s="6">
        <v>606</v>
      </c>
      <c r="J54" s="6">
        <v>7340</v>
      </c>
      <c r="K54" s="6">
        <v>1590</v>
      </c>
      <c r="L54" s="6">
        <v>393</v>
      </c>
      <c r="M54" s="6">
        <v>300</v>
      </c>
      <c r="N54" s="6">
        <v>1803</v>
      </c>
      <c r="O54" s="6">
        <v>5823</v>
      </c>
      <c r="P54" s="6">
        <v>925</v>
      </c>
      <c r="Q54" s="6">
        <v>747</v>
      </c>
      <c r="R54" s="6">
        <v>20713</v>
      </c>
      <c r="S54" s="6">
        <v>6615</v>
      </c>
    </row>
    <row r="55" spans="1:19" ht="13.5">
      <c r="A55" t="s">
        <v>29</v>
      </c>
      <c r="B55" t="s">
        <v>79</v>
      </c>
      <c r="D55" s="6"/>
      <c r="E55" s="6">
        <v>8801</v>
      </c>
      <c r="F55" s="6">
        <v>377</v>
      </c>
      <c r="G55" s="6">
        <v>1259</v>
      </c>
      <c r="H55" s="6">
        <v>5227</v>
      </c>
      <c r="I55" s="6">
        <v>1939</v>
      </c>
      <c r="J55" s="6">
        <v>21422</v>
      </c>
      <c r="K55" s="6">
        <v>5106</v>
      </c>
      <c r="L55" s="6">
        <v>1086</v>
      </c>
      <c r="M55" s="6">
        <v>908</v>
      </c>
      <c r="N55" s="6">
        <v>7668</v>
      </c>
      <c r="O55" s="6">
        <v>23288</v>
      </c>
      <c r="P55" s="6">
        <v>1807</v>
      </c>
      <c r="Q55" s="6">
        <v>2120</v>
      </c>
      <c r="R55" s="6">
        <v>58283</v>
      </c>
      <c r="S55" s="6">
        <v>22256</v>
      </c>
    </row>
    <row r="56" spans="1:19" ht="13.5">
      <c r="A56" t="s">
        <v>30</v>
      </c>
      <c r="B56" t="s">
        <v>80</v>
      </c>
      <c r="D56" s="6"/>
      <c r="E56" s="6">
        <v>5583</v>
      </c>
      <c r="F56" s="6">
        <v>242</v>
      </c>
      <c r="G56" s="6">
        <v>795</v>
      </c>
      <c r="H56" s="6">
        <v>3274</v>
      </c>
      <c r="I56" s="6">
        <v>1272</v>
      </c>
      <c r="J56" s="6">
        <v>11688</v>
      </c>
      <c r="K56" s="6">
        <v>2796</v>
      </c>
      <c r="L56" s="6">
        <v>674</v>
      </c>
      <c r="M56" s="6">
        <v>498</v>
      </c>
      <c r="N56" s="6">
        <v>3747</v>
      </c>
      <c r="O56" s="6">
        <v>13237</v>
      </c>
      <c r="P56" s="6">
        <v>1396</v>
      </c>
      <c r="Q56" s="6">
        <v>1073</v>
      </c>
      <c r="R56" s="6">
        <v>38026</v>
      </c>
      <c r="S56" s="6">
        <v>13684</v>
      </c>
    </row>
    <row r="57" spans="1:19" ht="13.5">
      <c r="A57" t="s">
        <v>31</v>
      </c>
      <c r="B57" t="s">
        <v>81</v>
      </c>
      <c r="D57" s="6"/>
      <c r="E57" s="6">
        <v>1399</v>
      </c>
      <c r="F57" s="6">
        <v>54</v>
      </c>
      <c r="G57" s="6">
        <v>199</v>
      </c>
      <c r="H57" s="6">
        <v>817</v>
      </c>
      <c r="I57" s="6">
        <v>328</v>
      </c>
      <c r="J57" s="6">
        <v>2907</v>
      </c>
      <c r="K57" s="6">
        <v>820</v>
      </c>
      <c r="L57" s="6">
        <v>154</v>
      </c>
      <c r="M57" s="6">
        <v>133</v>
      </c>
      <c r="N57" s="6">
        <v>924</v>
      </c>
      <c r="O57" s="6">
        <v>2734</v>
      </c>
      <c r="P57" s="6">
        <v>459</v>
      </c>
      <c r="Q57" s="6">
        <v>295</v>
      </c>
      <c r="R57" s="6">
        <v>9070</v>
      </c>
      <c r="S57" s="6">
        <v>3107</v>
      </c>
    </row>
    <row r="58" spans="1:19" ht="13.5">
      <c r="A58" t="s">
        <v>32</v>
      </c>
      <c r="B58" t="s">
        <v>82</v>
      </c>
      <c r="D58" s="6"/>
      <c r="E58" s="6">
        <v>1004</v>
      </c>
      <c r="F58" s="6">
        <v>39</v>
      </c>
      <c r="G58" s="6">
        <v>138</v>
      </c>
      <c r="H58" s="6">
        <v>559</v>
      </c>
      <c r="I58" s="6">
        <v>268</v>
      </c>
      <c r="J58" s="6">
        <v>2601</v>
      </c>
      <c r="K58" s="6">
        <v>744</v>
      </c>
      <c r="L58" s="6">
        <v>127</v>
      </c>
      <c r="M58" s="6">
        <v>94</v>
      </c>
      <c r="N58" s="6">
        <v>726</v>
      </c>
      <c r="O58" s="6">
        <v>2101</v>
      </c>
      <c r="P58" s="6">
        <v>439</v>
      </c>
      <c r="Q58" s="6">
        <v>238</v>
      </c>
      <c r="R58" s="6">
        <v>7544</v>
      </c>
      <c r="S58" s="6">
        <v>4265</v>
      </c>
    </row>
    <row r="59" spans="1:19" ht="13.5">
      <c r="A59" t="s">
        <v>33</v>
      </c>
      <c r="B59" t="s">
        <v>83</v>
      </c>
      <c r="D59" s="6"/>
      <c r="E59" s="6">
        <v>591</v>
      </c>
      <c r="F59" s="6">
        <v>25</v>
      </c>
      <c r="G59" s="6">
        <v>78</v>
      </c>
      <c r="H59" s="6">
        <v>335</v>
      </c>
      <c r="I59" s="6">
        <v>155</v>
      </c>
      <c r="J59" s="6">
        <v>1585</v>
      </c>
      <c r="K59" s="6">
        <v>412</v>
      </c>
      <c r="L59" s="6">
        <v>111</v>
      </c>
      <c r="M59" s="6">
        <v>91</v>
      </c>
      <c r="N59" s="6">
        <v>368</v>
      </c>
      <c r="O59" s="6">
        <v>1054</v>
      </c>
      <c r="P59" s="6">
        <v>293</v>
      </c>
      <c r="Q59" s="6">
        <v>173</v>
      </c>
      <c r="R59" s="6">
        <v>5313</v>
      </c>
      <c r="S59" s="6">
        <v>2474</v>
      </c>
    </row>
    <row r="60" spans="1:19" ht="13.5">
      <c r="A60" t="s">
        <v>34</v>
      </c>
      <c r="B60" t="s">
        <v>84</v>
      </c>
      <c r="D60" s="6"/>
      <c r="E60" s="6">
        <v>718</v>
      </c>
      <c r="F60" s="6">
        <v>29</v>
      </c>
      <c r="G60" s="6">
        <v>95</v>
      </c>
      <c r="H60" s="6">
        <v>384</v>
      </c>
      <c r="I60" s="6">
        <v>208</v>
      </c>
      <c r="J60" s="6">
        <v>1801</v>
      </c>
      <c r="K60" s="6">
        <v>445</v>
      </c>
      <c r="L60" s="6">
        <v>97</v>
      </c>
      <c r="M60" s="6">
        <v>100</v>
      </c>
      <c r="N60" s="6">
        <v>400</v>
      </c>
      <c r="O60" s="6">
        <v>1143</v>
      </c>
      <c r="P60" s="6">
        <v>430</v>
      </c>
      <c r="Q60" s="6">
        <v>222</v>
      </c>
      <c r="R60" s="6">
        <v>6657</v>
      </c>
      <c r="S60" s="6">
        <v>3361</v>
      </c>
    </row>
    <row r="61" spans="1:19" ht="13.5">
      <c r="A61" t="s">
        <v>35</v>
      </c>
      <c r="B61" t="s">
        <v>85</v>
      </c>
      <c r="D61" s="6"/>
      <c r="E61" s="6">
        <v>1942</v>
      </c>
      <c r="F61" s="6">
        <v>84</v>
      </c>
      <c r="G61" s="6">
        <v>272</v>
      </c>
      <c r="H61" s="6">
        <v>1102</v>
      </c>
      <c r="I61" s="6">
        <v>482</v>
      </c>
      <c r="J61" s="6">
        <v>5048</v>
      </c>
      <c r="K61" s="6">
        <v>1309</v>
      </c>
      <c r="L61" s="6">
        <v>265</v>
      </c>
      <c r="M61" s="6">
        <v>261</v>
      </c>
      <c r="N61" s="6">
        <v>1672</v>
      </c>
      <c r="O61" s="6">
        <v>3719</v>
      </c>
      <c r="P61" s="6">
        <v>914</v>
      </c>
      <c r="Q61" s="6">
        <v>433</v>
      </c>
      <c r="R61" s="6">
        <v>17769</v>
      </c>
      <c r="S61" s="6">
        <v>6042</v>
      </c>
    </row>
    <row r="62" spans="1:19" ht="13.5">
      <c r="A62" t="s">
        <v>36</v>
      </c>
      <c r="B62" t="s">
        <v>86</v>
      </c>
      <c r="D62" s="6"/>
      <c r="E62" s="6">
        <v>2863</v>
      </c>
      <c r="F62" s="6">
        <v>126</v>
      </c>
      <c r="G62" s="6">
        <v>398</v>
      </c>
      <c r="H62" s="6">
        <v>1661</v>
      </c>
      <c r="I62" s="6">
        <v>677</v>
      </c>
      <c r="J62" s="6">
        <v>6524</v>
      </c>
      <c r="K62" s="6">
        <v>1753</v>
      </c>
      <c r="L62" s="6">
        <v>332</v>
      </c>
      <c r="M62" s="6">
        <v>339</v>
      </c>
      <c r="N62" s="6">
        <v>2337</v>
      </c>
      <c r="O62" s="6">
        <v>6119</v>
      </c>
      <c r="P62" s="6">
        <v>1010</v>
      </c>
      <c r="Q62" s="6">
        <v>503</v>
      </c>
      <c r="R62" s="6">
        <v>22366</v>
      </c>
      <c r="S62" s="6">
        <v>13250</v>
      </c>
    </row>
    <row r="63" spans="1:19" ht="13.5">
      <c r="A63" t="s">
        <v>37</v>
      </c>
      <c r="B63" t="s">
        <v>87</v>
      </c>
      <c r="D63" s="6"/>
      <c r="E63" s="6">
        <v>1455</v>
      </c>
      <c r="F63" s="6">
        <v>57</v>
      </c>
      <c r="G63" s="6">
        <v>189</v>
      </c>
      <c r="H63" s="6">
        <v>808</v>
      </c>
      <c r="I63" s="6">
        <v>400</v>
      </c>
      <c r="J63" s="6">
        <v>3392</v>
      </c>
      <c r="K63" s="6">
        <v>806</v>
      </c>
      <c r="L63" s="6">
        <v>165</v>
      </c>
      <c r="M63" s="6">
        <v>204</v>
      </c>
      <c r="N63" s="6">
        <v>960</v>
      </c>
      <c r="O63" s="6">
        <v>3045</v>
      </c>
      <c r="P63" s="6">
        <v>742</v>
      </c>
      <c r="Q63" s="6">
        <v>380</v>
      </c>
      <c r="R63" s="6">
        <v>13038</v>
      </c>
      <c r="S63" s="6">
        <v>7352</v>
      </c>
    </row>
    <row r="64" spans="1:19" ht="13.5">
      <c r="A64" t="s">
        <v>38</v>
      </c>
      <c r="B64" t="s">
        <v>88</v>
      </c>
      <c r="D64" s="6"/>
      <c r="E64" s="6">
        <v>789</v>
      </c>
      <c r="F64" s="6">
        <v>30</v>
      </c>
      <c r="G64" s="6">
        <v>106</v>
      </c>
      <c r="H64" s="6">
        <v>444</v>
      </c>
      <c r="I64" s="6">
        <v>211</v>
      </c>
      <c r="J64" s="6">
        <v>2204</v>
      </c>
      <c r="K64" s="6">
        <v>678</v>
      </c>
      <c r="L64" s="6">
        <v>98</v>
      </c>
      <c r="M64" s="6">
        <v>110</v>
      </c>
      <c r="N64" s="6">
        <v>813</v>
      </c>
      <c r="O64" s="6">
        <v>2574</v>
      </c>
      <c r="P64" s="6">
        <v>363</v>
      </c>
      <c r="Q64" s="6">
        <v>196</v>
      </c>
      <c r="R64" s="6">
        <v>7140</v>
      </c>
      <c r="S64" s="6">
        <v>4326</v>
      </c>
    </row>
    <row r="65" spans="1:19" ht="13.5">
      <c r="A65" t="s">
        <v>39</v>
      </c>
      <c r="B65" t="s">
        <v>89</v>
      </c>
      <c r="D65" s="6"/>
      <c r="E65" s="6">
        <v>999</v>
      </c>
      <c r="F65" s="6">
        <v>43</v>
      </c>
      <c r="G65" s="6">
        <v>140</v>
      </c>
      <c r="H65" s="6">
        <v>562</v>
      </c>
      <c r="I65" s="6">
        <v>254</v>
      </c>
      <c r="J65" s="6">
        <v>2470</v>
      </c>
      <c r="K65" s="6">
        <v>617</v>
      </c>
      <c r="L65" s="6">
        <v>136</v>
      </c>
      <c r="M65" s="6">
        <v>120</v>
      </c>
      <c r="N65" s="6">
        <v>685</v>
      </c>
      <c r="O65" s="6">
        <v>2138</v>
      </c>
      <c r="P65" s="6">
        <v>504</v>
      </c>
      <c r="Q65" s="6">
        <v>247</v>
      </c>
      <c r="R65" s="6">
        <v>8749</v>
      </c>
      <c r="S65" s="6">
        <v>4309</v>
      </c>
    </row>
    <row r="66" spans="1:19" ht="13.5">
      <c r="A66" t="s">
        <v>40</v>
      </c>
      <c r="B66" t="s">
        <v>90</v>
      </c>
      <c r="D66" s="6"/>
      <c r="E66" s="6">
        <v>1436</v>
      </c>
      <c r="F66" s="6">
        <v>57</v>
      </c>
      <c r="G66" s="6">
        <v>190</v>
      </c>
      <c r="H66" s="6">
        <v>812</v>
      </c>
      <c r="I66" s="6">
        <v>377</v>
      </c>
      <c r="J66" s="6">
        <v>3384</v>
      </c>
      <c r="K66" s="6">
        <v>855</v>
      </c>
      <c r="L66" s="6">
        <v>181</v>
      </c>
      <c r="M66" s="6">
        <v>145</v>
      </c>
      <c r="N66" s="6">
        <v>924</v>
      </c>
      <c r="O66" s="6">
        <v>2568</v>
      </c>
      <c r="P66" s="6">
        <v>647</v>
      </c>
      <c r="Q66" s="6">
        <v>282</v>
      </c>
      <c r="R66" s="6">
        <v>13033</v>
      </c>
      <c r="S66" s="6">
        <v>6515</v>
      </c>
    </row>
    <row r="67" spans="1:19" ht="13.5">
      <c r="A67" t="s">
        <v>41</v>
      </c>
      <c r="B67" t="s">
        <v>91</v>
      </c>
      <c r="D67" s="6"/>
      <c r="E67" s="6">
        <v>766</v>
      </c>
      <c r="F67" s="6">
        <v>29</v>
      </c>
      <c r="G67" s="6">
        <v>93</v>
      </c>
      <c r="H67" s="6">
        <v>425</v>
      </c>
      <c r="I67" s="6">
        <v>217</v>
      </c>
      <c r="J67" s="6">
        <v>2100</v>
      </c>
      <c r="K67" s="6">
        <v>568</v>
      </c>
      <c r="L67" s="6">
        <v>98</v>
      </c>
      <c r="M67" s="6">
        <v>124</v>
      </c>
      <c r="N67" s="6">
        <v>481</v>
      </c>
      <c r="O67" s="6">
        <v>1580</v>
      </c>
      <c r="P67" s="6">
        <v>423</v>
      </c>
      <c r="Q67" s="6">
        <v>167</v>
      </c>
      <c r="R67" s="6">
        <v>7976</v>
      </c>
      <c r="S67" s="6">
        <v>4514</v>
      </c>
    </row>
    <row r="68" spans="1:19" ht="13.5">
      <c r="A68" t="s">
        <v>42</v>
      </c>
      <c r="B68" t="s">
        <v>92</v>
      </c>
      <c r="D68" s="6"/>
      <c r="E68" s="6">
        <v>5053</v>
      </c>
      <c r="F68" s="6">
        <v>226</v>
      </c>
      <c r="G68" s="6">
        <v>722</v>
      </c>
      <c r="H68" s="6">
        <v>2996</v>
      </c>
      <c r="I68" s="6">
        <v>1110</v>
      </c>
      <c r="J68" s="6">
        <v>13557</v>
      </c>
      <c r="K68" s="6">
        <v>2919</v>
      </c>
      <c r="L68" s="6">
        <v>739</v>
      </c>
      <c r="M68" s="6">
        <v>722</v>
      </c>
      <c r="N68" s="6">
        <v>5018</v>
      </c>
      <c r="O68" s="6">
        <v>10097</v>
      </c>
      <c r="P68" s="6">
        <v>1511</v>
      </c>
      <c r="Q68" s="6">
        <v>1070</v>
      </c>
      <c r="R68" s="6">
        <v>44513</v>
      </c>
      <c r="S68" s="6">
        <v>21195</v>
      </c>
    </row>
    <row r="69" spans="1:19" ht="13.5">
      <c r="A69" t="s">
        <v>43</v>
      </c>
      <c r="B69" t="s">
        <v>93</v>
      </c>
      <c r="D69" s="6"/>
      <c r="E69" s="6">
        <v>852</v>
      </c>
      <c r="F69" s="6">
        <v>38</v>
      </c>
      <c r="G69" s="6">
        <v>128</v>
      </c>
      <c r="H69" s="6">
        <v>478</v>
      </c>
      <c r="I69" s="6">
        <v>207</v>
      </c>
      <c r="J69" s="6">
        <v>2051</v>
      </c>
      <c r="K69" s="6">
        <v>525</v>
      </c>
      <c r="L69" s="6">
        <v>103</v>
      </c>
      <c r="M69" s="6">
        <v>159</v>
      </c>
      <c r="N69" s="6">
        <v>601</v>
      </c>
      <c r="O69" s="6">
        <v>1733</v>
      </c>
      <c r="P69" s="6">
        <v>455</v>
      </c>
      <c r="Q69" s="6">
        <v>173</v>
      </c>
      <c r="R69" s="6">
        <v>7975</v>
      </c>
      <c r="S69" s="6">
        <v>4697</v>
      </c>
    </row>
    <row r="70" spans="1:19" ht="13.5">
      <c r="A70" t="s">
        <v>44</v>
      </c>
      <c r="B70" t="s">
        <v>94</v>
      </c>
      <c r="D70" s="6"/>
      <c r="E70" s="6">
        <v>1430</v>
      </c>
      <c r="F70" s="6">
        <v>61</v>
      </c>
      <c r="G70" s="6">
        <v>196</v>
      </c>
      <c r="H70" s="6">
        <v>805</v>
      </c>
      <c r="I70" s="6">
        <v>368</v>
      </c>
      <c r="J70" s="6">
        <v>3806</v>
      </c>
      <c r="K70" s="6">
        <v>878</v>
      </c>
      <c r="L70" s="6">
        <v>188</v>
      </c>
      <c r="M70" s="6">
        <v>205</v>
      </c>
      <c r="N70" s="6">
        <v>1198</v>
      </c>
      <c r="O70" s="6">
        <v>2699</v>
      </c>
      <c r="P70" s="6">
        <v>642</v>
      </c>
      <c r="Q70" s="6">
        <v>348</v>
      </c>
      <c r="R70" s="6">
        <v>13845</v>
      </c>
      <c r="S70" s="6">
        <v>8570</v>
      </c>
    </row>
    <row r="71" spans="1:19" ht="13.5">
      <c r="A71" t="s">
        <v>45</v>
      </c>
      <c r="B71" t="s">
        <v>95</v>
      </c>
      <c r="D71" s="6"/>
      <c r="E71" s="6">
        <v>1814</v>
      </c>
      <c r="F71" s="6">
        <v>79</v>
      </c>
      <c r="G71" s="6">
        <v>265</v>
      </c>
      <c r="H71" s="6">
        <v>1006</v>
      </c>
      <c r="I71" s="6">
        <v>463</v>
      </c>
      <c r="J71" s="6">
        <v>4450</v>
      </c>
      <c r="K71" s="6">
        <v>1055</v>
      </c>
      <c r="L71" s="6">
        <v>231</v>
      </c>
      <c r="M71" s="6">
        <v>275</v>
      </c>
      <c r="N71" s="6">
        <v>1256</v>
      </c>
      <c r="O71" s="6">
        <v>3247</v>
      </c>
      <c r="P71" s="6">
        <v>808</v>
      </c>
      <c r="Q71" s="6">
        <v>337</v>
      </c>
      <c r="R71" s="6">
        <v>17518</v>
      </c>
      <c r="S71" s="6">
        <v>10470</v>
      </c>
    </row>
    <row r="72" spans="1:19" ht="13.5">
      <c r="A72" t="s">
        <v>46</v>
      </c>
      <c r="B72" t="s">
        <v>96</v>
      </c>
      <c r="D72" s="6"/>
      <c r="E72" s="6">
        <v>1195</v>
      </c>
      <c r="F72" s="6">
        <v>50</v>
      </c>
      <c r="G72" s="6">
        <v>165</v>
      </c>
      <c r="H72" s="6">
        <v>664</v>
      </c>
      <c r="I72" s="6">
        <v>316</v>
      </c>
      <c r="J72" s="6">
        <v>2839</v>
      </c>
      <c r="K72" s="6">
        <v>611</v>
      </c>
      <c r="L72" s="6">
        <v>158</v>
      </c>
      <c r="M72" s="6">
        <v>155</v>
      </c>
      <c r="N72" s="6">
        <v>741</v>
      </c>
      <c r="O72" s="6">
        <v>1998</v>
      </c>
      <c r="P72" s="6">
        <v>562</v>
      </c>
      <c r="Q72" s="6">
        <v>252</v>
      </c>
      <c r="R72" s="6">
        <v>10665</v>
      </c>
      <c r="S72" s="6">
        <v>6074</v>
      </c>
    </row>
    <row r="73" spans="1:19" ht="13.5">
      <c r="A73" t="s">
        <v>47</v>
      </c>
      <c r="B73" t="s">
        <v>97</v>
      </c>
      <c r="D73" s="6"/>
      <c r="E73" s="6">
        <v>1132</v>
      </c>
      <c r="F73" s="6">
        <v>50</v>
      </c>
      <c r="G73" s="6">
        <v>158</v>
      </c>
      <c r="H73" s="6">
        <v>633</v>
      </c>
      <c r="I73" s="6">
        <v>289</v>
      </c>
      <c r="J73" s="6">
        <v>2470</v>
      </c>
      <c r="K73" s="6">
        <v>577</v>
      </c>
      <c r="L73" s="6">
        <v>125</v>
      </c>
      <c r="M73" s="6">
        <v>168</v>
      </c>
      <c r="N73" s="6">
        <v>702</v>
      </c>
      <c r="O73" s="6">
        <v>1757</v>
      </c>
      <c r="P73" s="6">
        <v>519</v>
      </c>
      <c r="Q73" s="6">
        <v>243</v>
      </c>
      <c r="R73" s="6">
        <v>10666</v>
      </c>
      <c r="S73" s="6">
        <v>7010</v>
      </c>
    </row>
    <row r="74" spans="1:19" ht="13.5">
      <c r="A74" t="s">
        <v>48</v>
      </c>
      <c r="B74" t="s">
        <v>98</v>
      </c>
      <c r="D74" s="6"/>
      <c r="E74" s="6">
        <v>1708</v>
      </c>
      <c r="F74" s="6">
        <v>74</v>
      </c>
      <c r="G74" s="6">
        <v>251</v>
      </c>
      <c r="H74" s="6">
        <v>935</v>
      </c>
      <c r="I74" s="6">
        <v>450</v>
      </c>
      <c r="J74" s="6">
        <v>3876</v>
      </c>
      <c r="K74" s="6">
        <v>971</v>
      </c>
      <c r="L74" s="6">
        <v>177</v>
      </c>
      <c r="M74" s="6">
        <v>251</v>
      </c>
      <c r="N74" s="6">
        <v>1218</v>
      </c>
      <c r="O74" s="6">
        <v>2755</v>
      </c>
      <c r="P74" s="6">
        <v>783</v>
      </c>
      <c r="Q74" s="6">
        <v>470</v>
      </c>
      <c r="R74" s="6">
        <v>16477</v>
      </c>
      <c r="S74" s="6">
        <v>11018</v>
      </c>
    </row>
    <row r="75" spans="1:19" ht="13.5">
      <c r="A75" t="s">
        <v>49</v>
      </c>
      <c r="B75" t="s">
        <v>99</v>
      </c>
      <c r="D75" s="6"/>
      <c r="E75" s="6">
        <v>1382</v>
      </c>
      <c r="F75" s="6">
        <v>82</v>
      </c>
      <c r="G75" s="6">
        <v>242</v>
      </c>
      <c r="H75" s="6">
        <v>817</v>
      </c>
      <c r="I75" s="6">
        <v>241</v>
      </c>
      <c r="J75" s="6">
        <v>3007</v>
      </c>
      <c r="K75" s="6">
        <v>609</v>
      </c>
      <c r="L75" s="6">
        <v>204</v>
      </c>
      <c r="M75" s="6">
        <v>236</v>
      </c>
      <c r="N75" s="6">
        <v>802</v>
      </c>
      <c r="O75" s="6">
        <v>1903</v>
      </c>
      <c r="P75" s="6">
        <v>508</v>
      </c>
      <c r="Q75" s="6">
        <v>314</v>
      </c>
      <c r="R75" s="6">
        <v>10438</v>
      </c>
      <c r="S75" s="6">
        <v>4966</v>
      </c>
    </row>
    <row r="77" ht="13.5">
      <c r="A77" t="s">
        <v>123</v>
      </c>
    </row>
    <row r="78" ht="13.5">
      <c r="A78" s="4" t="s">
        <v>136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ojima</cp:lastModifiedBy>
  <dcterms:created xsi:type="dcterms:W3CDTF">2010-03-19T02:14:49Z</dcterms:created>
  <dcterms:modified xsi:type="dcterms:W3CDTF">2011-03-20T12:58:12Z</dcterms:modified>
  <cp:category/>
  <cp:version/>
  <cp:contentType/>
  <cp:contentStatus/>
</cp:coreProperties>
</file>