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workbookProtection workbookPassword="C18F" lockStructure="1"/>
  <bookViews>
    <workbookView xWindow="-15" yWindow="-45" windowWidth="20730" windowHeight="11760"/>
  </bookViews>
  <sheets>
    <sheet name="申込書" sheetId="1" r:id="rId1"/>
    <sheet name="男子申込一覧表" sheetId="2" r:id="rId2"/>
    <sheet name="女子申込一覧表" sheetId="14" r:id="rId3"/>
    <sheet name="リレーエントリー用紙" sheetId="4" r:id="rId4"/>
    <sheet name="団体" sheetId="7" state="hidden" r:id="rId5"/>
    <sheet name="所属1" sheetId="8" state="hidden" r:id="rId6"/>
    <sheet name="選手" sheetId="9" state="hidden" r:id="rId7"/>
    <sheet name="エントリー" sheetId="10" state="hidden" r:id="rId8"/>
    <sheet name="チーム" sheetId="11" state="hidden" r:id="rId9"/>
  </sheets>
  <definedNames>
    <definedName name="_xlnm.Print_Area" localSheetId="3">リレーエントリー用紙!$A$1:$J$65</definedName>
    <definedName name="_xlnm.Print_Area" localSheetId="2">女子申込一覧表!$A$1:$Z$207</definedName>
    <definedName name="_xlnm.Print_Area" localSheetId="0">申込書!$B$1:$X$24</definedName>
    <definedName name="_xlnm.Print_Area" localSheetId="1">男子申込一覧表!$A$1:$Z$207</definedName>
    <definedName name="_xlnm.Print_Titles" localSheetId="2">女子申込一覧表!$1:$3</definedName>
    <definedName name="_xlnm.Print_Titles" localSheetId="1">男子申込一覧表!$1:$3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N109" i="14" l="1"/>
  <c r="BN110" i="14"/>
  <c r="BN111" i="14"/>
  <c r="BN112" i="14"/>
  <c r="BN113" i="14"/>
  <c r="BN114" i="14"/>
  <c r="BN115" i="14"/>
  <c r="BN116" i="14"/>
  <c r="BN117" i="14"/>
  <c r="BN118" i="14"/>
  <c r="BN119" i="14"/>
  <c r="BN120" i="14"/>
  <c r="BN121" i="14"/>
  <c r="BN122" i="14"/>
  <c r="BN123" i="14"/>
  <c r="BN124" i="14"/>
  <c r="BN125" i="14"/>
  <c r="BN126" i="14"/>
  <c r="BN127" i="14"/>
  <c r="BN128" i="14"/>
  <c r="BN129" i="14"/>
  <c r="BN130" i="14"/>
  <c r="BN131" i="14"/>
  <c r="BN132" i="14"/>
  <c r="BN133" i="14"/>
  <c r="BN134" i="14"/>
  <c r="BN135" i="14"/>
  <c r="BN136" i="14"/>
  <c r="BN137" i="14"/>
  <c r="BN138" i="14"/>
  <c r="BN139" i="14"/>
  <c r="BN140" i="14"/>
  <c r="BN141" i="14"/>
  <c r="BN142" i="14"/>
  <c r="BN143" i="14"/>
  <c r="BN144" i="14"/>
  <c r="BN145" i="14"/>
  <c r="BN146" i="14"/>
  <c r="BN147" i="14"/>
  <c r="BN148" i="14"/>
  <c r="BN149" i="14"/>
  <c r="BN150" i="14"/>
  <c r="BN151" i="14"/>
  <c r="BN152" i="14"/>
  <c r="BN153" i="14"/>
  <c r="BN154" i="14"/>
  <c r="BN155" i="14"/>
  <c r="BN156" i="14"/>
  <c r="BN157" i="14"/>
  <c r="BN158" i="14"/>
  <c r="BN159" i="14"/>
  <c r="BN160" i="14"/>
  <c r="BN161" i="14"/>
  <c r="BN162" i="14"/>
  <c r="BN163" i="14"/>
  <c r="BN164" i="14"/>
  <c r="BN165" i="14"/>
  <c r="BN166" i="14"/>
  <c r="BN167" i="14"/>
  <c r="BN168" i="14"/>
  <c r="BN169" i="14"/>
  <c r="BN170" i="14"/>
  <c r="BN171" i="14"/>
  <c r="BN172" i="14"/>
  <c r="BN173" i="14"/>
  <c r="BN174" i="14"/>
  <c r="BN175" i="14"/>
  <c r="BN176" i="14"/>
  <c r="BN177" i="14"/>
  <c r="BN178" i="14"/>
  <c r="BN179" i="14"/>
  <c r="BN180" i="14"/>
  <c r="BN181" i="14"/>
  <c r="BN182" i="14"/>
  <c r="BN183" i="14"/>
  <c r="BN184" i="14"/>
  <c r="BN185" i="14"/>
  <c r="BN186" i="14"/>
  <c r="BN187" i="14"/>
  <c r="BN188" i="14"/>
  <c r="BN189" i="14"/>
  <c r="BN190" i="14"/>
  <c r="BN191" i="14"/>
  <c r="BN192" i="14"/>
  <c r="BN193" i="14"/>
  <c r="BN194" i="14"/>
  <c r="BN195" i="14"/>
  <c r="BN196" i="14"/>
  <c r="BN197" i="14"/>
  <c r="BN198" i="14"/>
  <c r="BN199" i="14"/>
  <c r="BN200" i="14"/>
  <c r="BN201" i="14"/>
  <c r="BN202" i="14"/>
  <c r="BN203" i="14"/>
  <c r="BN204" i="14"/>
  <c r="BN205" i="14"/>
  <c r="BN206" i="14"/>
  <c r="BN207" i="14"/>
  <c r="BN108" i="14"/>
  <c r="BM109" i="14"/>
  <c r="BM110" i="14"/>
  <c r="BM111" i="14"/>
  <c r="BM112" i="14"/>
  <c r="BM113" i="14"/>
  <c r="BM114" i="14"/>
  <c r="BM115" i="14"/>
  <c r="BM116" i="14"/>
  <c r="BM117" i="14"/>
  <c r="BM118" i="14"/>
  <c r="BM119" i="14"/>
  <c r="BM120" i="14"/>
  <c r="BM121" i="14"/>
  <c r="BM122" i="14"/>
  <c r="BM123" i="14"/>
  <c r="BM124" i="14"/>
  <c r="BM125" i="14"/>
  <c r="BM126" i="14"/>
  <c r="BM127" i="14"/>
  <c r="BM128" i="14"/>
  <c r="BM129" i="14"/>
  <c r="BM130" i="14"/>
  <c r="BM131" i="14"/>
  <c r="BM132" i="14"/>
  <c r="BM133" i="14"/>
  <c r="BM134" i="14"/>
  <c r="BM135" i="14"/>
  <c r="BM136" i="14"/>
  <c r="BM137" i="14"/>
  <c r="BM138" i="14"/>
  <c r="BM139" i="14"/>
  <c r="BM140" i="14"/>
  <c r="BM141" i="14"/>
  <c r="BM142" i="14"/>
  <c r="BM143" i="14"/>
  <c r="BM144" i="14"/>
  <c r="BM145" i="14"/>
  <c r="BM146" i="14"/>
  <c r="BM147" i="14"/>
  <c r="BM148" i="14"/>
  <c r="BM149" i="14"/>
  <c r="BM150" i="14"/>
  <c r="BM151" i="14"/>
  <c r="BM152" i="14"/>
  <c r="BM153" i="14"/>
  <c r="BM154" i="14"/>
  <c r="BM155" i="14"/>
  <c r="BM156" i="14"/>
  <c r="BM157" i="14"/>
  <c r="BM158" i="14"/>
  <c r="BM159" i="14"/>
  <c r="BM160" i="14"/>
  <c r="BM161" i="14"/>
  <c r="BM162" i="14"/>
  <c r="BM163" i="14"/>
  <c r="BM164" i="14"/>
  <c r="BM165" i="14"/>
  <c r="BM166" i="14"/>
  <c r="BM167" i="14"/>
  <c r="BM168" i="14"/>
  <c r="BM169" i="14"/>
  <c r="BM170" i="14"/>
  <c r="BM171" i="14"/>
  <c r="BM172" i="14"/>
  <c r="BM173" i="14"/>
  <c r="BM174" i="14"/>
  <c r="BM175" i="14"/>
  <c r="BM176" i="14"/>
  <c r="BM177" i="14"/>
  <c r="BM178" i="14"/>
  <c r="BM179" i="14"/>
  <c r="BM180" i="14"/>
  <c r="BM181" i="14"/>
  <c r="BM182" i="14"/>
  <c r="BM183" i="14"/>
  <c r="BM184" i="14"/>
  <c r="BM185" i="14"/>
  <c r="BM186" i="14"/>
  <c r="BM187" i="14"/>
  <c r="BM188" i="14"/>
  <c r="BM189" i="14"/>
  <c r="BM190" i="14"/>
  <c r="BM191" i="14"/>
  <c r="BM192" i="14"/>
  <c r="BM193" i="14"/>
  <c r="BM194" i="14"/>
  <c r="BM195" i="14"/>
  <c r="BM196" i="14"/>
  <c r="BM197" i="14"/>
  <c r="BM198" i="14"/>
  <c r="BM199" i="14"/>
  <c r="BM200" i="14"/>
  <c r="BM201" i="14"/>
  <c r="BM202" i="14"/>
  <c r="BM203" i="14"/>
  <c r="BM204" i="14"/>
  <c r="BM205" i="14"/>
  <c r="BM206" i="14"/>
  <c r="BM207" i="14"/>
  <c r="BM108" i="14"/>
  <c r="BK119" i="14"/>
  <c r="BJ109" i="14"/>
  <c r="BJ110" i="14"/>
  <c r="BJ111" i="14"/>
  <c r="BJ112" i="14"/>
  <c r="BJ113" i="14"/>
  <c r="BJ114" i="14"/>
  <c r="BJ115" i="14"/>
  <c r="BJ116" i="14"/>
  <c r="BJ117" i="14"/>
  <c r="BJ118" i="14"/>
  <c r="BJ119" i="14"/>
  <c r="BJ120" i="14"/>
  <c r="BJ121" i="14"/>
  <c r="BJ122" i="14"/>
  <c r="BJ123" i="14"/>
  <c r="BJ124" i="14"/>
  <c r="BJ125" i="14"/>
  <c r="BJ126" i="14"/>
  <c r="BJ127" i="14"/>
  <c r="BJ128" i="14"/>
  <c r="BJ129" i="14"/>
  <c r="BJ130" i="14"/>
  <c r="BJ131" i="14"/>
  <c r="BJ132" i="14"/>
  <c r="BJ133" i="14"/>
  <c r="BJ134" i="14"/>
  <c r="BJ135" i="14"/>
  <c r="BJ136" i="14"/>
  <c r="BJ137" i="14"/>
  <c r="BJ138" i="14"/>
  <c r="BJ139" i="14"/>
  <c r="BJ140" i="14"/>
  <c r="BJ141" i="14"/>
  <c r="BJ142" i="14"/>
  <c r="BJ143" i="14"/>
  <c r="BJ144" i="14"/>
  <c r="BJ145" i="14"/>
  <c r="BJ146" i="14"/>
  <c r="BJ147" i="14"/>
  <c r="BJ148" i="14"/>
  <c r="BJ149" i="14"/>
  <c r="BJ150" i="14"/>
  <c r="BJ151" i="14"/>
  <c r="BJ152" i="14"/>
  <c r="BJ153" i="14"/>
  <c r="BJ154" i="14"/>
  <c r="BJ155" i="14"/>
  <c r="BJ156" i="14"/>
  <c r="BJ157" i="14"/>
  <c r="BJ158" i="14"/>
  <c r="BJ159" i="14"/>
  <c r="BJ160" i="14"/>
  <c r="BJ161" i="14"/>
  <c r="BJ162" i="14"/>
  <c r="BJ163" i="14"/>
  <c r="BJ164" i="14"/>
  <c r="BJ165" i="14"/>
  <c r="BJ166" i="14"/>
  <c r="BJ167" i="14"/>
  <c r="BJ168" i="14"/>
  <c r="BJ169" i="14"/>
  <c r="BJ170" i="14"/>
  <c r="BJ171" i="14"/>
  <c r="BJ172" i="14"/>
  <c r="BJ173" i="14"/>
  <c r="BJ174" i="14"/>
  <c r="BJ175" i="14"/>
  <c r="BJ176" i="14"/>
  <c r="BJ177" i="14"/>
  <c r="BJ178" i="14"/>
  <c r="BJ179" i="14"/>
  <c r="BJ180" i="14"/>
  <c r="BJ181" i="14"/>
  <c r="BJ182" i="14"/>
  <c r="BJ183" i="14"/>
  <c r="BJ184" i="14"/>
  <c r="BJ185" i="14"/>
  <c r="BJ186" i="14"/>
  <c r="BJ187" i="14"/>
  <c r="BJ188" i="14"/>
  <c r="BJ189" i="14"/>
  <c r="BJ190" i="14"/>
  <c r="BJ191" i="14"/>
  <c r="BJ192" i="14"/>
  <c r="BJ193" i="14"/>
  <c r="BJ194" i="14"/>
  <c r="BJ195" i="14"/>
  <c r="BJ196" i="14"/>
  <c r="BJ197" i="14"/>
  <c r="BJ198" i="14"/>
  <c r="BJ199" i="14"/>
  <c r="BJ200" i="14"/>
  <c r="BJ201" i="14"/>
  <c r="BJ202" i="14"/>
  <c r="BJ203" i="14"/>
  <c r="BJ204" i="14"/>
  <c r="BJ205" i="14"/>
  <c r="BJ206" i="14"/>
  <c r="BJ207" i="14"/>
  <c r="BJ108" i="14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99" i="2"/>
  <c r="BM100" i="2"/>
  <c r="BM101" i="2"/>
  <c r="BM102" i="2"/>
  <c r="BM103" i="2"/>
  <c r="BM104" i="2"/>
  <c r="BM105" i="2"/>
  <c r="BM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  <c r="BN54" i="2"/>
  <c r="BN55" i="2"/>
  <c r="BN56" i="2"/>
  <c r="BN57" i="2"/>
  <c r="BN58" i="2"/>
  <c r="BN59" i="2"/>
  <c r="BN60" i="2"/>
  <c r="BN61" i="2"/>
  <c r="BN62" i="2"/>
  <c r="BN63" i="2"/>
  <c r="BN64" i="2"/>
  <c r="BN65" i="2"/>
  <c r="BN66" i="2"/>
  <c r="BN6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84" i="2"/>
  <c r="BN85" i="2"/>
  <c r="BN86" i="2"/>
  <c r="BN87" i="2"/>
  <c r="BN88" i="2"/>
  <c r="BN89" i="2"/>
  <c r="BN90" i="2"/>
  <c r="BN91" i="2"/>
  <c r="BN92" i="2"/>
  <c r="BN93" i="2"/>
  <c r="BN94" i="2"/>
  <c r="BN95" i="2"/>
  <c r="BN96" i="2"/>
  <c r="BN97" i="2"/>
  <c r="BN98" i="2"/>
  <c r="BN99" i="2"/>
  <c r="BN100" i="2"/>
  <c r="BN101" i="2"/>
  <c r="BN102" i="2"/>
  <c r="BN103" i="2"/>
  <c r="BN104" i="2"/>
  <c r="BN105" i="2"/>
  <c r="BN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6" i="2"/>
  <c r="AI2" i="2"/>
  <c r="X149" i="14"/>
  <c r="X150" i="14"/>
  <c r="X151" i="14"/>
  <c r="X152" i="14"/>
  <c r="X153" i="14"/>
  <c r="X154" i="14"/>
  <c r="X155" i="14"/>
  <c r="X156" i="14"/>
  <c r="X157" i="14"/>
  <c r="X158" i="14"/>
  <c r="X159" i="14"/>
  <c r="X160" i="14"/>
  <c r="X161" i="14"/>
  <c r="X162" i="14"/>
  <c r="X163" i="14"/>
  <c r="X164" i="14"/>
  <c r="X165" i="14"/>
  <c r="X166" i="14"/>
  <c r="X167" i="14"/>
  <c r="X168" i="14"/>
  <c r="X169" i="14"/>
  <c r="X170" i="14"/>
  <c r="X171" i="14"/>
  <c r="X172" i="14"/>
  <c r="X173" i="14"/>
  <c r="X174" i="14"/>
  <c r="X175" i="14"/>
  <c r="X176" i="14"/>
  <c r="X177" i="14"/>
  <c r="X178" i="14"/>
  <c r="X179" i="14"/>
  <c r="X180" i="14"/>
  <c r="X181" i="14"/>
  <c r="X182" i="14"/>
  <c r="X183" i="14"/>
  <c r="X184" i="14"/>
  <c r="X185" i="14"/>
  <c r="X186" i="14"/>
  <c r="X187" i="14"/>
  <c r="X188" i="14"/>
  <c r="X189" i="14"/>
  <c r="X190" i="14"/>
  <c r="X191" i="14"/>
  <c r="X192" i="14"/>
  <c r="X193" i="14"/>
  <c r="X194" i="14"/>
  <c r="X195" i="14"/>
  <c r="X196" i="14"/>
  <c r="X197" i="14"/>
  <c r="X198" i="14"/>
  <c r="X199" i="14"/>
  <c r="X200" i="14"/>
  <c r="X201" i="14"/>
  <c r="X202" i="14"/>
  <c r="X203" i="14"/>
  <c r="X204" i="14"/>
  <c r="X205" i="14"/>
  <c r="X206" i="14"/>
  <c r="X207" i="14"/>
  <c r="BP7" i="2"/>
  <c r="BQ7" i="2"/>
  <c r="BP8" i="2"/>
  <c r="BQ8" i="2"/>
  <c r="BP9" i="2"/>
  <c r="BQ9" i="2"/>
  <c r="BP10" i="2"/>
  <c r="BQ10" i="2"/>
  <c r="BP11" i="2"/>
  <c r="BQ11" i="2"/>
  <c r="BP12" i="2"/>
  <c r="BQ12" i="2"/>
  <c r="BP13" i="2"/>
  <c r="BQ13" i="2"/>
  <c r="BP14" i="2"/>
  <c r="BQ14" i="2"/>
  <c r="BP15" i="2"/>
  <c r="BQ15" i="2"/>
  <c r="BP16" i="2"/>
  <c r="BQ16" i="2"/>
  <c r="BP17" i="2"/>
  <c r="BQ17" i="2"/>
  <c r="BP18" i="2"/>
  <c r="BQ18" i="2"/>
  <c r="BP19" i="2"/>
  <c r="BQ19" i="2"/>
  <c r="BP20" i="2"/>
  <c r="BQ20" i="2"/>
  <c r="BP21" i="2"/>
  <c r="BQ21" i="2"/>
  <c r="BP22" i="2"/>
  <c r="BQ22" i="2"/>
  <c r="BP23" i="2"/>
  <c r="BQ23" i="2"/>
  <c r="BP24" i="2"/>
  <c r="BQ24" i="2"/>
  <c r="BP25" i="2"/>
  <c r="BQ25" i="2"/>
  <c r="BP26" i="2"/>
  <c r="BQ26" i="2"/>
  <c r="BP27" i="2"/>
  <c r="BQ27" i="2"/>
  <c r="BP28" i="2"/>
  <c r="BQ28" i="2"/>
  <c r="BP29" i="2"/>
  <c r="BQ29" i="2"/>
  <c r="BP30" i="2"/>
  <c r="BQ30" i="2"/>
  <c r="BP31" i="2"/>
  <c r="BQ31" i="2"/>
  <c r="BP32" i="2"/>
  <c r="BQ32" i="2"/>
  <c r="BP33" i="2"/>
  <c r="BQ33" i="2"/>
  <c r="BP34" i="2"/>
  <c r="BQ34" i="2"/>
  <c r="BP35" i="2"/>
  <c r="BQ35" i="2"/>
  <c r="BP36" i="2"/>
  <c r="BQ36" i="2"/>
  <c r="BP37" i="2"/>
  <c r="BQ37" i="2"/>
  <c r="BP38" i="2"/>
  <c r="BQ38" i="2"/>
  <c r="BP39" i="2"/>
  <c r="BQ39" i="2"/>
  <c r="BP40" i="2"/>
  <c r="BQ40" i="2"/>
  <c r="BP41" i="2"/>
  <c r="BQ41" i="2"/>
  <c r="BP42" i="2"/>
  <c r="BQ42" i="2"/>
  <c r="BP43" i="2"/>
  <c r="BQ43" i="2"/>
  <c r="BP44" i="2"/>
  <c r="BQ44" i="2"/>
  <c r="BP45" i="2"/>
  <c r="BQ45" i="2"/>
  <c r="BP46" i="2"/>
  <c r="BQ46" i="2"/>
  <c r="BP47" i="2"/>
  <c r="BQ47" i="2"/>
  <c r="BP48" i="2"/>
  <c r="BQ48" i="2"/>
  <c r="BP49" i="2"/>
  <c r="BQ49" i="2"/>
  <c r="BP50" i="2"/>
  <c r="BQ50" i="2"/>
  <c r="BP51" i="2"/>
  <c r="BQ51" i="2"/>
  <c r="BP52" i="2"/>
  <c r="BQ52" i="2"/>
  <c r="BP53" i="2"/>
  <c r="BQ53" i="2"/>
  <c r="BP54" i="2"/>
  <c r="BQ54" i="2"/>
  <c r="BP55" i="2"/>
  <c r="BQ55" i="2"/>
  <c r="BP56" i="2"/>
  <c r="BQ56" i="2"/>
  <c r="BP57" i="2"/>
  <c r="BQ57" i="2"/>
  <c r="BP58" i="2"/>
  <c r="BQ58" i="2"/>
  <c r="BP59" i="2"/>
  <c r="BQ59" i="2"/>
  <c r="BP60" i="2"/>
  <c r="BQ60" i="2"/>
  <c r="BP61" i="2"/>
  <c r="BQ61" i="2"/>
  <c r="BP62" i="2"/>
  <c r="BQ62" i="2"/>
  <c r="BP63" i="2"/>
  <c r="BQ63" i="2"/>
  <c r="BP64" i="2"/>
  <c r="BQ64" i="2"/>
  <c r="BP65" i="2"/>
  <c r="BQ65" i="2"/>
  <c r="BP66" i="2"/>
  <c r="BQ66" i="2"/>
  <c r="BP67" i="2"/>
  <c r="BQ67" i="2"/>
  <c r="BP68" i="2"/>
  <c r="BQ68" i="2"/>
  <c r="BP69" i="2"/>
  <c r="BQ69" i="2"/>
  <c r="BP70" i="2"/>
  <c r="BQ70" i="2"/>
  <c r="BP71" i="2"/>
  <c r="BQ71" i="2"/>
  <c r="BP72" i="2"/>
  <c r="BQ72" i="2"/>
  <c r="BP73" i="2"/>
  <c r="BQ73" i="2"/>
  <c r="BP74" i="2"/>
  <c r="BQ74" i="2"/>
  <c r="BP75" i="2"/>
  <c r="BQ75" i="2"/>
  <c r="BP76" i="2"/>
  <c r="BQ76" i="2"/>
  <c r="BP77" i="2"/>
  <c r="BQ77" i="2"/>
  <c r="BP78" i="2"/>
  <c r="BQ78" i="2"/>
  <c r="BP79" i="2"/>
  <c r="BQ79" i="2"/>
  <c r="BP80" i="2"/>
  <c r="BQ80" i="2"/>
  <c r="BP81" i="2"/>
  <c r="BQ81" i="2"/>
  <c r="BP82" i="2"/>
  <c r="BQ82" i="2"/>
  <c r="BP83" i="2"/>
  <c r="BQ83" i="2"/>
  <c r="BP84" i="2"/>
  <c r="BQ84" i="2"/>
  <c r="BP85" i="2"/>
  <c r="BQ85" i="2"/>
  <c r="BP86" i="2"/>
  <c r="BQ86" i="2"/>
  <c r="BP87" i="2"/>
  <c r="BQ87" i="2"/>
  <c r="BP88" i="2"/>
  <c r="BQ88" i="2"/>
  <c r="BP89" i="2"/>
  <c r="BQ89" i="2"/>
  <c r="BP90" i="2"/>
  <c r="BQ90" i="2"/>
  <c r="BP91" i="2"/>
  <c r="BQ91" i="2"/>
  <c r="BP92" i="2"/>
  <c r="BQ92" i="2"/>
  <c r="BP93" i="2"/>
  <c r="BQ93" i="2"/>
  <c r="BP94" i="2"/>
  <c r="BQ94" i="2"/>
  <c r="BP95" i="2"/>
  <c r="BQ95" i="2"/>
  <c r="BP96" i="2"/>
  <c r="BQ96" i="2"/>
  <c r="BP97" i="2"/>
  <c r="BQ97" i="2"/>
  <c r="BP98" i="2"/>
  <c r="BQ98" i="2"/>
  <c r="BP99" i="2"/>
  <c r="BQ99" i="2"/>
  <c r="BP100" i="2"/>
  <c r="BQ100" i="2"/>
  <c r="BP101" i="2"/>
  <c r="BQ101" i="2"/>
  <c r="BP102" i="2"/>
  <c r="BQ102" i="2"/>
  <c r="BP103" i="2"/>
  <c r="BQ103" i="2"/>
  <c r="BP104" i="2"/>
  <c r="BQ104" i="2"/>
  <c r="BP105" i="2"/>
  <c r="BQ105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K83" i="2"/>
  <c r="BK84" i="2"/>
  <c r="BK85" i="2"/>
  <c r="BK86" i="2"/>
  <c r="BK87" i="2"/>
  <c r="BK88" i="2"/>
  <c r="BK89" i="2"/>
  <c r="BK90" i="2"/>
  <c r="BK91" i="2"/>
  <c r="BK92" i="2"/>
  <c r="BK93" i="2"/>
  <c r="BK94" i="2"/>
  <c r="BK95" i="2"/>
  <c r="BK96" i="2"/>
  <c r="BK97" i="2"/>
  <c r="BK98" i="2"/>
  <c r="BK99" i="2"/>
  <c r="BK100" i="2"/>
  <c r="BK101" i="2"/>
  <c r="BK102" i="2"/>
  <c r="BK103" i="2"/>
  <c r="BK104" i="2"/>
  <c r="BK105" i="2"/>
  <c r="BS6" i="2"/>
  <c r="BR6" i="2"/>
  <c r="BQ6" i="2"/>
  <c r="BP6" i="2"/>
  <c r="BK6" i="2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S6" i="4"/>
  <c r="W6" i="4"/>
  <c r="O7" i="4"/>
  <c r="P7" i="4"/>
  <c r="Q7" i="4"/>
  <c r="R7" i="4"/>
  <c r="O8" i="4"/>
  <c r="P8" i="4"/>
  <c r="Q8" i="4"/>
  <c r="R8" i="4"/>
  <c r="O9" i="4"/>
  <c r="P9" i="4"/>
  <c r="Q9" i="4"/>
  <c r="R9" i="4"/>
  <c r="O10" i="4"/>
  <c r="P10" i="4"/>
  <c r="Q10" i="4"/>
  <c r="R10" i="4"/>
  <c r="O11" i="4"/>
  <c r="P11" i="4"/>
  <c r="Q11" i="4"/>
  <c r="R11" i="4"/>
  <c r="O12" i="4"/>
  <c r="P12" i="4"/>
  <c r="Q12" i="4"/>
  <c r="R12" i="4"/>
  <c r="O13" i="4"/>
  <c r="P13" i="4"/>
  <c r="Q13" i="4"/>
  <c r="R13" i="4"/>
  <c r="O14" i="4"/>
  <c r="P14" i="4"/>
  <c r="Q14" i="4"/>
  <c r="R14" i="4"/>
  <c r="O15" i="4"/>
  <c r="P15" i="4"/>
  <c r="Q15" i="4"/>
  <c r="R15" i="4"/>
  <c r="O16" i="4"/>
  <c r="P16" i="4"/>
  <c r="Q16" i="4"/>
  <c r="R16" i="4"/>
  <c r="O17" i="4"/>
  <c r="P17" i="4"/>
  <c r="Q17" i="4"/>
  <c r="R17" i="4"/>
  <c r="O18" i="4"/>
  <c r="P18" i="4"/>
  <c r="Q18" i="4"/>
  <c r="R18" i="4"/>
  <c r="O19" i="4"/>
  <c r="P19" i="4"/>
  <c r="Q19" i="4"/>
  <c r="R19" i="4"/>
  <c r="O20" i="4"/>
  <c r="P20" i="4"/>
  <c r="Q20" i="4"/>
  <c r="R20" i="4"/>
  <c r="O21" i="4"/>
  <c r="P21" i="4"/>
  <c r="Q21" i="4"/>
  <c r="R21" i="4"/>
  <c r="O22" i="4"/>
  <c r="P22" i="4"/>
  <c r="Q22" i="4"/>
  <c r="R22" i="4"/>
  <c r="O23" i="4"/>
  <c r="P23" i="4"/>
  <c r="Q23" i="4"/>
  <c r="R23" i="4"/>
  <c r="O24" i="4"/>
  <c r="P24" i="4"/>
  <c r="Q24" i="4"/>
  <c r="R24" i="4"/>
  <c r="O25" i="4"/>
  <c r="P25" i="4"/>
  <c r="Q25" i="4"/>
  <c r="R25" i="4"/>
  <c r="O26" i="4"/>
  <c r="P26" i="4"/>
  <c r="Q26" i="4"/>
  <c r="R26" i="4"/>
  <c r="O27" i="4"/>
  <c r="P27" i="4"/>
  <c r="Q27" i="4"/>
  <c r="R27" i="4"/>
  <c r="O28" i="4"/>
  <c r="P28" i="4"/>
  <c r="Q28" i="4"/>
  <c r="R28" i="4"/>
  <c r="O29" i="4"/>
  <c r="P29" i="4"/>
  <c r="Q29" i="4"/>
  <c r="R29" i="4"/>
  <c r="O30" i="4"/>
  <c r="P30" i="4"/>
  <c r="Q30" i="4"/>
  <c r="R30" i="4"/>
  <c r="O31" i="4"/>
  <c r="P31" i="4"/>
  <c r="Q31" i="4"/>
  <c r="R31" i="4"/>
  <c r="O32" i="4"/>
  <c r="P32" i="4"/>
  <c r="Q32" i="4"/>
  <c r="R32" i="4"/>
  <c r="O33" i="4"/>
  <c r="P33" i="4"/>
  <c r="Q33" i="4"/>
  <c r="R33" i="4"/>
  <c r="O34" i="4"/>
  <c r="P34" i="4"/>
  <c r="Q34" i="4"/>
  <c r="R34" i="4"/>
  <c r="O35" i="4"/>
  <c r="P35" i="4"/>
  <c r="Q35" i="4"/>
  <c r="R35" i="4"/>
  <c r="O36" i="4"/>
  <c r="P36" i="4"/>
  <c r="Q36" i="4"/>
  <c r="R36" i="4"/>
  <c r="O37" i="4"/>
  <c r="P37" i="4"/>
  <c r="Q37" i="4"/>
  <c r="R37" i="4"/>
  <c r="O38" i="4"/>
  <c r="P38" i="4"/>
  <c r="Q38" i="4"/>
  <c r="R38" i="4"/>
  <c r="O39" i="4"/>
  <c r="P39" i="4"/>
  <c r="Q39" i="4"/>
  <c r="R39" i="4"/>
  <c r="O40" i="4"/>
  <c r="P40" i="4"/>
  <c r="Q40" i="4"/>
  <c r="R40" i="4"/>
  <c r="O41" i="4"/>
  <c r="P41" i="4"/>
  <c r="Q41" i="4"/>
  <c r="R41" i="4"/>
  <c r="O42" i="4"/>
  <c r="P42" i="4"/>
  <c r="Q42" i="4"/>
  <c r="R42" i="4"/>
  <c r="O43" i="4"/>
  <c r="P43" i="4"/>
  <c r="Q43" i="4"/>
  <c r="R43" i="4"/>
  <c r="O44" i="4"/>
  <c r="P44" i="4"/>
  <c r="Q44" i="4"/>
  <c r="R44" i="4"/>
  <c r="O45" i="4"/>
  <c r="P45" i="4"/>
  <c r="Q45" i="4"/>
  <c r="R45" i="4"/>
  <c r="O46" i="4"/>
  <c r="P46" i="4"/>
  <c r="Q46" i="4"/>
  <c r="R46" i="4"/>
  <c r="O47" i="4"/>
  <c r="P47" i="4"/>
  <c r="Q47" i="4"/>
  <c r="R47" i="4"/>
  <c r="O48" i="4"/>
  <c r="P48" i="4"/>
  <c r="Q48" i="4"/>
  <c r="R48" i="4"/>
  <c r="O49" i="4"/>
  <c r="P49" i="4"/>
  <c r="Q49" i="4"/>
  <c r="R49" i="4"/>
  <c r="O50" i="4"/>
  <c r="P50" i="4"/>
  <c r="Q50" i="4"/>
  <c r="R50" i="4"/>
  <c r="O51" i="4"/>
  <c r="P51" i="4"/>
  <c r="Q51" i="4"/>
  <c r="R51" i="4"/>
  <c r="O52" i="4"/>
  <c r="P52" i="4"/>
  <c r="Q52" i="4"/>
  <c r="R52" i="4"/>
  <c r="O53" i="4"/>
  <c r="P53" i="4"/>
  <c r="Q53" i="4"/>
  <c r="R53" i="4"/>
  <c r="O54" i="4"/>
  <c r="P54" i="4"/>
  <c r="Q54" i="4"/>
  <c r="R54" i="4"/>
  <c r="O55" i="4"/>
  <c r="P55" i="4"/>
  <c r="Q55" i="4"/>
  <c r="R55" i="4"/>
  <c r="O56" i="4"/>
  <c r="P56" i="4"/>
  <c r="Q56" i="4"/>
  <c r="R56" i="4"/>
  <c r="O57" i="4"/>
  <c r="P57" i="4"/>
  <c r="Q57" i="4"/>
  <c r="R57" i="4"/>
  <c r="O58" i="4"/>
  <c r="P58" i="4"/>
  <c r="Q58" i="4"/>
  <c r="R58" i="4"/>
  <c r="O59" i="4"/>
  <c r="P59" i="4"/>
  <c r="Q59" i="4"/>
  <c r="R59" i="4"/>
  <c r="O60" i="4"/>
  <c r="P60" i="4"/>
  <c r="Q60" i="4"/>
  <c r="R60" i="4"/>
  <c r="O61" i="4"/>
  <c r="P61" i="4"/>
  <c r="Q61" i="4"/>
  <c r="R61" i="4"/>
  <c r="O62" i="4"/>
  <c r="P62" i="4"/>
  <c r="Q62" i="4"/>
  <c r="R62" i="4"/>
  <c r="O63" i="4"/>
  <c r="P63" i="4"/>
  <c r="Q63" i="4"/>
  <c r="R63" i="4"/>
  <c r="O64" i="4"/>
  <c r="P64" i="4"/>
  <c r="Q64" i="4"/>
  <c r="R64" i="4"/>
  <c r="O65" i="4"/>
  <c r="P65" i="4"/>
  <c r="Q65" i="4"/>
  <c r="R65" i="4"/>
  <c r="R6" i="4"/>
  <c r="Q6" i="4"/>
  <c r="O6" i="4"/>
  <c r="BA19" i="4"/>
  <c r="BI109" i="14"/>
  <c r="BI110" i="14"/>
  <c r="BI111" i="14"/>
  <c r="BI112" i="14"/>
  <c r="BI113" i="14"/>
  <c r="BI114" i="14"/>
  <c r="BI115" i="14"/>
  <c r="BI116" i="14"/>
  <c r="BI117" i="14"/>
  <c r="BI118" i="14"/>
  <c r="BI119" i="14"/>
  <c r="BI120" i="14"/>
  <c r="BI121" i="14"/>
  <c r="BI122" i="14"/>
  <c r="BI123" i="14"/>
  <c r="BI124" i="14"/>
  <c r="BI125" i="14"/>
  <c r="BI126" i="14"/>
  <c r="BI127" i="14"/>
  <c r="BI128" i="14"/>
  <c r="BI129" i="14"/>
  <c r="BI130" i="14"/>
  <c r="BI131" i="14"/>
  <c r="BI132" i="14"/>
  <c r="BI133" i="14"/>
  <c r="BI134" i="14"/>
  <c r="BI135" i="14"/>
  <c r="BI136" i="14"/>
  <c r="BI137" i="14"/>
  <c r="BI138" i="14"/>
  <c r="BI139" i="14"/>
  <c r="BI140" i="14"/>
  <c r="BI141" i="14"/>
  <c r="BI142" i="14"/>
  <c r="BI143" i="14"/>
  <c r="BI144" i="14"/>
  <c r="BI145" i="14"/>
  <c r="BI146" i="14"/>
  <c r="BI147" i="14"/>
  <c r="BI148" i="14"/>
  <c r="BI149" i="14"/>
  <c r="BI150" i="14"/>
  <c r="BI151" i="14"/>
  <c r="BI152" i="14"/>
  <c r="BI153" i="14"/>
  <c r="BI154" i="14"/>
  <c r="BI155" i="14"/>
  <c r="BI156" i="14"/>
  <c r="BI157" i="14"/>
  <c r="BI158" i="14"/>
  <c r="BI159" i="14"/>
  <c r="BI160" i="14"/>
  <c r="BI161" i="14"/>
  <c r="BI162" i="14"/>
  <c r="BI163" i="14"/>
  <c r="BI164" i="14"/>
  <c r="BI165" i="14"/>
  <c r="BI166" i="14"/>
  <c r="BI167" i="14"/>
  <c r="BI168" i="14"/>
  <c r="BI169" i="14"/>
  <c r="BI170" i="14"/>
  <c r="BI171" i="14"/>
  <c r="BI172" i="14"/>
  <c r="BI173" i="14"/>
  <c r="BI174" i="14"/>
  <c r="BI175" i="14"/>
  <c r="BI176" i="14"/>
  <c r="BI177" i="14"/>
  <c r="BI178" i="14"/>
  <c r="BI179" i="14"/>
  <c r="BI180" i="14"/>
  <c r="BI181" i="14"/>
  <c r="BI182" i="14"/>
  <c r="BI183" i="14"/>
  <c r="BI184" i="14"/>
  <c r="BI185" i="14"/>
  <c r="BI186" i="14"/>
  <c r="BI187" i="14"/>
  <c r="BI188" i="14"/>
  <c r="BI189" i="14"/>
  <c r="BI190" i="14"/>
  <c r="BI191" i="14"/>
  <c r="BI192" i="14"/>
  <c r="BI193" i="14"/>
  <c r="BI194" i="14"/>
  <c r="BI195" i="14"/>
  <c r="BI196" i="14"/>
  <c r="BI197" i="14"/>
  <c r="BI198" i="14"/>
  <c r="BI199" i="14"/>
  <c r="BI200" i="14"/>
  <c r="BI201" i="14"/>
  <c r="BI202" i="14"/>
  <c r="BI203" i="14"/>
  <c r="BI204" i="14"/>
  <c r="BI205" i="14"/>
  <c r="BI206" i="14"/>
  <c r="BI207" i="14"/>
  <c r="BI108" i="14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BI55" i="2"/>
  <c r="BI56" i="2"/>
  <c r="BI57" i="2"/>
  <c r="BI58" i="2"/>
  <c r="BI59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I83" i="2"/>
  <c r="BI84" i="2"/>
  <c r="BI85" i="2"/>
  <c r="BI86" i="2"/>
  <c r="BI87" i="2"/>
  <c r="BI88" i="2"/>
  <c r="BI89" i="2"/>
  <c r="BI90" i="2"/>
  <c r="BI91" i="2"/>
  <c r="BI92" i="2"/>
  <c r="BI93" i="2"/>
  <c r="BI94" i="2"/>
  <c r="BI95" i="2"/>
  <c r="BI96" i="2"/>
  <c r="BI97" i="2"/>
  <c r="BI98" i="2"/>
  <c r="BI99" i="2"/>
  <c r="BI100" i="2"/>
  <c r="BI101" i="2"/>
  <c r="BI102" i="2"/>
  <c r="BI103" i="2"/>
  <c r="BI104" i="2"/>
  <c r="BI105" i="2"/>
  <c r="BI6" i="2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BA15" i="4"/>
  <c r="BA16" i="4"/>
  <c r="BA17" i="4"/>
  <c r="P19" i="1"/>
  <c r="BA18" i="4"/>
  <c r="H19" i="1"/>
  <c r="BA14" i="4"/>
  <c r="P20" i="1"/>
  <c r="A313" i="10"/>
  <c r="BV115" i="14"/>
  <c r="G313" i="10"/>
  <c r="BK115" i="14"/>
  <c r="H313" i="10"/>
  <c r="A314" i="10"/>
  <c r="BV116" i="14"/>
  <c r="G314" i="10"/>
  <c r="BK116" i="14"/>
  <c r="H314" i="10"/>
  <c r="A315" i="10"/>
  <c r="BV117" i="14"/>
  <c r="G315" i="10"/>
  <c r="BK117" i="14"/>
  <c r="H315" i="10"/>
  <c r="A316" i="10"/>
  <c r="BV118" i="14"/>
  <c r="G316" i="10"/>
  <c r="BK118" i="14"/>
  <c r="H316" i="10"/>
  <c r="A317" i="10"/>
  <c r="G317" i="10"/>
  <c r="H317" i="10"/>
  <c r="A318" i="10"/>
  <c r="G318" i="10"/>
  <c r="H318" i="10"/>
  <c r="A319" i="10"/>
  <c r="G319" i="10"/>
  <c r="H319" i="10"/>
  <c r="A320" i="10"/>
  <c r="G320" i="10"/>
  <c r="H320" i="10"/>
  <c r="A321" i="10"/>
  <c r="G321" i="10"/>
  <c r="H321" i="10"/>
  <c r="A322" i="10"/>
  <c r="G322" i="10"/>
  <c r="H322" i="10"/>
  <c r="A323" i="10"/>
  <c r="G323" i="10"/>
  <c r="H323" i="10"/>
  <c r="A324" i="10"/>
  <c r="G324" i="10"/>
  <c r="H324" i="10"/>
  <c r="A325" i="10"/>
  <c r="G325" i="10"/>
  <c r="H325" i="10"/>
  <c r="A326" i="10"/>
  <c r="G326" i="10"/>
  <c r="H326" i="10"/>
  <c r="A327" i="10"/>
  <c r="G327" i="10"/>
  <c r="H327" i="10"/>
  <c r="A328" i="10"/>
  <c r="G328" i="10"/>
  <c r="H328" i="10"/>
  <c r="A329" i="10"/>
  <c r="G329" i="10"/>
  <c r="H329" i="10"/>
  <c r="A330" i="10"/>
  <c r="G330" i="10"/>
  <c r="H330" i="10"/>
  <c r="A331" i="10"/>
  <c r="G331" i="10"/>
  <c r="H331" i="10"/>
  <c r="A332" i="10"/>
  <c r="G332" i="10"/>
  <c r="H332" i="10"/>
  <c r="A333" i="10"/>
  <c r="G333" i="10"/>
  <c r="H333" i="10"/>
  <c r="A334" i="10"/>
  <c r="G334" i="10"/>
  <c r="H334" i="10"/>
  <c r="A335" i="10"/>
  <c r="G335" i="10"/>
  <c r="H335" i="10"/>
  <c r="A336" i="10"/>
  <c r="G336" i="10"/>
  <c r="H336" i="10"/>
  <c r="A337" i="10"/>
  <c r="G337" i="10"/>
  <c r="H337" i="10"/>
  <c r="A338" i="10"/>
  <c r="G338" i="10"/>
  <c r="H338" i="10"/>
  <c r="A339" i="10"/>
  <c r="G339" i="10"/>
  <c r="H339" i="10"/>
  <c r="A340" i="10"/>
  <c r="G340" i="10"/>
  <c r="H340" i="10"/>
  <c r="A341" i="10"/>
  <c r="G341" i="10"/>
  <c r="H341" i="10"/>
  <c r="A342" i="10"/>
  <c r="G342" i="10"/>
  <c r="H342" i="10"/>
  <c r="A343" i="10"/>
  <c r="G343" i="10"/>
  <c r="H343" i="10"/>
  <c r="A344" i="10"/>
  <c r="G344" i="10"/>
  <c r="H344" i="10"/>
  <c r="A345" i="10"/>
  <c r="G345" i="10"/>
  <c r="H345" i="10"/>
  <c r="A346" i="10"/>
  <c r="G346" i="10"/>
  <c r="H346" i="10"/>
  <c r="A347" i="10"/>
  <c r="G347" i="10"/>
  <c r="H347" i="10"/>
  <c r="A348" i="10"/>
  <c r="G348" i="10"/>
  <c r="H348" i="10"/>
  <c r="A349" i="10"/>
  <c r="G349" i="10"/>
  <c r="H349" i="10"/>
  <c r="A350" i="10"/>
  <c r="G350" i="10"/>
  <c r="H350" i="10"/>
  <c r="A351" i="10"/>
  <c r="G351" i="10"/>
  <c r="H351" i="10"/>
  <c r="A352" i="10"/>
  <c r="G352" i="10"/>
  <c r="H352" i="10"/>
  <c r="A353" i="10"/>
  <c r="G353" i="10"/>
  <c r="H353" i="10"/>
  <c r="A354" i="10"/>
  <c r="G354" i="10"/>
  <c r="H354" i="10"/>
  <c r="A355" i="10"/>
  <c r="G355" i="10"/>
  <c r="H355" i="10"/>
  <c r="A356" i="10"/>
  <c r="G356" i="10"/>
  <c r="H356" i="10"/>
  <c r="A357" i="10"/>
  <c r="G357" i="10"/>
  <c r="H357" i="10"/>
  <c r="A358" i="10"/>
  <c r="G358" i="10"/>
  <c r="H358" i="10"/>
  <c r="A359" i="10"/>
  <c r="G359" i="10"/>
  <c r="H359" i="10"/>
  <c r="A360" i="10"/>
  <c r="G360" i="10"/>
  <c r="H360" i="10"/>
  <c r="A361" i="10"/>
  <c r="G361" i="10"/>
  <c r="H361" i="10"/>
  <c r="A362" i="10"/>
  <c r="G362" i="10"/>
  <c r="H362" i="10"/>
  <c r="A363" i="10"/>
  <c r="G363" i="10"/>
  <c r="H363" i="10"/>
  <c r="A364" i="10"/>
  <c r="G364" i="10"/>
  <c r="H364" i="10"/>
  <c r="A365" i="10"/>
  <c r="G365" i="10"/>
  <c r="H365" i="10"/>
  <c r="A366" i="10"/>
  <c r="G366" i="10"/>
  <c r="H366" i="10"/>
  <c r="A367" i="10"/>
  <c r="G367" i="10"/>
  <c r="H367" i="10"/>
  <c r="A368" i="10"/>
  <c r="G368" i="10"/>
  <c r="H368" i="10"/>
  <c r="A369" i="10"/>
  <c r="G369" i="10"/>
  <c r="H369" i="10"/>
  <c r="A370" i="10"/>
  <c r="G370" i="10"/>
  <c r="H370" i="10"/>
  <c r="A371" i="10"/>
  <c r="G371" i="10"/>
  <c r="H371" i="10"/>
  <c r="A372" i="10"/>
  <c r="G372" i="10"/>
  <c r="H372" i="10"/>
  <c r="A373" i="10"/>
  <c r="G373" i="10"/>
  <c r="H373" i="10"/>
  <c r="A374" i="10"/>
  <c r="G374" i="10"/>
  <c r="H374" i="10"/>
  <c r="A375" i="10"/>
  <c r="G375" i="10"/>
  <c r="H375" i="10"/>
  <c r="A376" i="10"/>
  <c r="G376" i="10"/>
  <c r="H376" i="10"/>
  <c r="A377" i="10"/>
  <c r="G377" i="10"/>
  <c r="H377" i="10"/>
  <c r="A378" i="10"/>
  <c r="G378" i="10"/>
  <c r="H378" i="10"/>
  <c r="A379" i="10"/>
  <c r="G379" i="10"/>
  <c r="H379" i="10"/>
  <c r="A380" i="10"/>
  <c r="G380" i="10"/>
  <c r="H380" i="10"/>
  <c r="A381" i="10"/>
  <c r="G381" i="10"/>
  <c r="H381" i="10"/>
  <c r="A382" i="10"/>
  <c r="G382" i="10"/>
  <c r="H382" i="10"/>
  <c r="A383" i="10"/>
  <c r="G383" i="10"/>
  <c r="H383" i="10"/>
  <c r="A384" i="10"/>
  <c r="G384" i="10"/>
  <c r="H384" i="10"/>
  <c r="A385" i="10"/>
  <c r="G385" i="10"/>
  <c r="H385" i="10"/>
  <c r="A386" i="10"/>
  <c r="G386" i="10"/>
  <c r="H386" i="10"/>
  <c r="A387" i="10"/>
  <c r="G387" i="10"/>
  <c r="H387" i="10"/>
  <c r="A388" i="10"/>
  <c r="G388" i="10"/>
  <c r="H388" i="10"/>
  <c r="A389" i="10"/>
  <c r="G389" i="10"/>
  <c r="H389" i="10"/>
  <c r="A390" i="10"/>
  <c r="G390" i="10"/>
  <c r="H390" i="10"/>
  <c r="A391" i="10"/>
  <c r="G391" i="10"/>
  <c r="H391" i="10"/>
  <c r="A392" i="10"/>
  <c r="G392" i="10"/>
  <c r="H392" i="10"/>
  <c r="A393" i="10"/>
  <c r="G393" i="10"/>
  <c r="H393" i="10"/>
  <c r="A394" i="10"/>
  <c r="G394" i="10"/>
  <c r="H394" i="10"/>
  <c r="A395" i="10"/>
  <c r="G395" i="10"/>
  <c r="H395" i="10"/>
  <c r="A396" i="10"/>
  <c r="G396" i="10"/>
  <c r="H396" i="10"/>
  <c r="A397" i="10"/>
  <c r="G397" i="10"/>
  <c r="H397" i="10"/>
  <c r="A398" i="10"/>
  <c r="G398" i="10"/>
  <c r="H398" i="10"/>
  <c r="A399" i="10"/>
  <c r="G399" i="10"/>
  <c r="H399" i="10"/>
  <c r="A400" i="10"/>
  <c r="G400" i="10"/>
  <c r="H400" i="10"/>
  <c r="A401" i="10"/>
  <c r="G401" i="10"/>
  <c r="H401" i="10"/>
  <c r="A402" i="10"/>
  <c r="G402" i="10"/>
  <c r="H402" i="10"/>
  <c r="A403" i="10"/>
  <c r="G403" i="10"/>
  <c r="H403" i="10"/>
  <c r="A404" i="10"/>
  <c r="G404" i="10"/>
  <c r="H404" i="10"/>
  <c r="A405" i="10"/>
  <c r="G405" i="10"/>
  <c r="H405" i="10"/>
  <c r="A310" i="10"/>
  <c r="BR112" i="14"/>
  <c r="E310" i="10"/>
  <c r="BR115" i="14"/>
  <c r="E313" i="10"/>
  <c r="BR116" i="14"/>
  <c r="E314" i="10"/>
  <c r="BR117" i="14"/>
  <c r="E315" i="10"/>
  <c r="BR118" i="14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A307" i="10"/>
  <c r="A308" i="10"/>
  <c r="E308" i="10"/>
  <c r="A309" i="10"/>
  <c r="BV112" i="14"/>
  <c r="G310" i="10"/>
  <c r="A311" i="10"/>
  <c r="BP113" i="14"/>
  <c r="B311" i="10"/>
  <c r="A312" i="10"/>
  <c r="BK114" i="14"/>
  <c r="H312" i="10"/>
  <c r="BP114" i="14"/>
  <c r="B312" i="10"/>
  <c r="BQ114" i="14"/>
  <c r="C312" i="10"/>
  <c r="BP115" i="14"/>
  <c r="B313" i="10"/>
  <c r="BQ115" i="14"/>
  <c r="C313" i="10"/>
  <c r="BP116" i="14"/>
  <c r="B314" i="10"/>
  <c r="BQ116" i="14"/>
  <c r="C314" i="10"/>
  <c r="BP117" i="14"/>
  <c r="B315" i="10"/>
  <c r="BQ117" i="14"/>
  <c r="C315" i="10"/>
  <c r="BP118" i="14"/>
  <c r="B316" i="10"/>
  <c r="BQ118" i="14"/>
  <c r="C316" i="10"/>
  <c r="B317" i="10"/>
  <c r="C317" i="10"/>
  <c r="B318" i="10"/>
  <c r="C318" i="10"/>
  <c r="B319" i="10"/>
  <c r="C319" i="10"/>
  <c r="B320" i="10"/>
  <c r="C320" i="10"/>
  <c r="B321" i="10"/>
  <c r="C321" i="10"/>
  <c r="B322" i="10"/>
  <c r="C322" i="10"/>
  <c r="B323" i="10"/>
  <c r="C323" i="10"/>
  <c r="B324" i="10"/>
  <c r="C324" i="10"/>
  <c r="B325" i="10"/>
  <c r="C325" i="10"/>
  <c r="B326" i="10"/>
  <c r="C326" i="10"/>
  <c r="B327" i="10"/>
  <c r="C327" i="10"/>
  <c r="B328" i="10"/>
  <c r="C328" i="10"/>
  <c r="B329" i="10"/>
  <c r="C329" i="10"/>
  <c r="B330" i="10"/>
  <c r="C330" i="10"/>
  <c r="B331" i="10"/>
  <c r="C331" i="10"/>
  <c r="B332" i="10"/>
  <c r="C332" i="10"/>
  <c r="B333" i="10"/>
  <c r="C333" i="10"/>
  <c r="B334" i="10"/>
  <c r="C334" i="10"/>
  <c r="B335" i="10"/>
  <c r="C335" i="10"/>
  <c r="B336" i="10"/>
  <c r="C336" i="10"/>
  <c r="B337" i="10"/>
  <c r="C337" i="10"/>
  <c r="B338" i="10"/>
  <c r="C338" i="10"/>
  <c r="B339" i="10"/>
  <c r="C339" i="10"/>
  <c r="B340" i="10"/>
  <c r="C340" i="10"/>
  <c r="B341" i="10"/>
  <c r="C341" i="10"/>
  <c r="B342" i="10"/>
  <c r="C342" i="10"/>
  <c r="B343" i="10"/>
  <c r="C343" i="10"/>
  <c r="B344" i="10"/>
  <c r="C344" i="10"/>
  <c r="B345" i="10"/>
  <c r="C345" i="10"/>
  <c r="B346" i="10"/>
  <c r="C346" i="10"/>
  <c r="B347" i="10"/>
  <c r="C347" i="10"/>
  <c r="B348" i="10"/>
  <c r="C348" i="10"/>
  <c r="B349" i="10"/>
  <c r="C349" i="10"/>
  <c r="B350" i="10"/>
  <c r="C350" i="10"/>
  <c r="B351" i="10"/>
  <c r="C351" i="10"/>
  <c r="B352" i="10"/>
  <c r="C352" i="10"/>
  <c r="B353" i="10"/>
  <c r="C353" i="10"/>
  <c r="B354" i="10"/>
  <c r="C354" i="10"/>
  <c r="B355" i="10"/>
  <c r="C355" i="10"/>
  <c r="B356" i="10"/>
  <c r="C356" i="10"/>
  <c r="B357" i="10"/>
  <c r="C357" i="10"/>
  <c r="B358" i="10"/>
  <c r="C358" i="10"/>
  <c r="B359" i="10"/>
  <c r="C359" i="10"/>
  <c r="B360" i="10"/>
  <c r="C360" i="10"/>
  <c r="B361" i="10"/>
  <c r="C361" i="10"/>
  <c r="B362" i="10"/>
  <c r="C362" i="10"/>
  <c r="B363" i="10"/>
  <c r="C363" i="10"/>
  <c r="B364" i="10"/>
  <c r="C364" i="10"/>
  <c r="B365" i="10"/>
  <c r="C365" i="10"/>
  <c r="B366" i="10"/>
  <c r="C366" i="10"/>
  <c r="B367" i="10"/>
  <c r="C367" i="10"/>
  <c r="B368" i="10"/>
  <c r="C368" i="10"/>
  <c r="B369" i="10"/>
  <c r="C369" i="10"/>
  <c r="B370" i="10"/>
  <c r="C370" i="10"/>
  <c r="B371" i="10"/>
  <c r="C371" i="10"/>
  <c r="B372" i="10"/>
  <c r="C372" i="10"/>
  <c r="B373" i="10"/>
  <c r="C373" i="10"/>
  <c r="B374" i="10"/>
  <c r="C374" i="10"/>
  <c r="B375" i="10"/>
  <c r="C375" i="10"/>
  <c r="B376" i="10"/>
  <c r="C376" i="10"/>
  <c r="B377" i="10"/>
  <c r="C377" i="10"/>
  <c r="B378" i="10"/>
  <c r="C378" i="10"/>
  <c r="B379" i="10"/>
  <c r="C379" i="10"/>
  <c r="B380" i="10"/>
  <c r="C380" i="10"/>
  <c r="B381" i="10"/>
  <c r="C381" i="10"/>
  <c r="B382" i="10"/>
  <c r="C382" i="10"/>
  <c r="B383" i="10"/>
  <c r="C383" i="10"/>
  <c r="B384" i="10"/>
  <c r="C384" i="10"/>
  <c r="B385" i="10"/>
  <c r="C385" i="10"/>
  <c r="B386" i="10"/>
  <c r="C386" i="10"/>
  <c r="B387" i="10"/>
  <c r="C387" i="10"/>
  <c r="B388" i="10"/>
  <c r="C388" i="10"/>
  <c r="B389" i="10"/>
  <c r="C389" i="10"/>
  <c r="B390" i="10"/>
  <c r="C390" i="10"/>
  <c r="B391" i="10"/>
  <c r="C391" i="10"/>
  <c r="B392" i="10"/>
  <c r="C392" i="10"/>
  <c r="B393" i="10"/>
  <c r="C393" i="10"/>
  <c r="B394" i="10"/>
  <c r="C394" i="10"/>
  <c r="B395" i="10"/>
  <c r="C395" i="10"/>
  <c r="B396" i="10"/>
  <c r="C396" i="10"/>
  <c r="B397" i="10"/>
  <c r="C397" i="10"/>
  <c r="B398" i="10"/>
  <c r="C398" i="10"/>
  <c r="B399" i="10"/>
  <c r="C399" i="10"/>
  <c r="B400" i="10"/>
  <c r="C400" i="10"/>
  <c r="B401" i="10"/>
  <c r="C401" i="10"/>
  <c r="B402" i="10"/>
  <c r="C402" i="10"/>
  <c r="B403" i="10"/>
  <c r="C403" i="10"/>
  <c r="B404" i="10"/>
  <c r="C404" i="10"/>
  <c r="B405" i="10"/>
  <c r="C405" i="10"/>
  <c r="A306" i="10"/>
  <c r="BR108" i="14"/>
  <c r="E306" i="10"/>
  <c r="A105" i="10"/>
  <c r="A106" i="10"/>
  <c r="BU110" i="14"/>
  <c r="G106" i="10"/>
  <c r="A107" i="10"/>
  <c r="A108" i="10"/>
  <c r="BU112" i="14"/>
  <c r="G108" i="10"/>
  <c r="A109" i="10"/>
  <c r="C109" i="10"/>
  <c r="A110" i="10"/>
  <c r="C110" i="10"/>
  <c r="BU114" i="14"/>
  <c r="G110" i="10"/>
  <c r="A111" i="10"/>
  <c r="C111" i="10"/>
  <c r="BU115" i="14"/>
  <c r="G111" i="10"/>
  <c r="A112" i="10"/>
  <c r="C112" i="10"/>
  <c r="BU116" i="14"/>
  <c r="G112" i="10"/>
  <c r="A113" i="10"/>
  <c r="C113" i="10"/>
  <c r="BU117" i="14"/>
  <c r="G113" i="10"/>
  <c r="A114" i="10"/>
  <c r="C114" i="10"/>
  <c r="BU118" i="14"/>
  <c r="G114" i="10"/>
  <c r="A115" i="10"/>
  <c r="C115" i="10"/>
  <c r="G115" i="10"/>
  <c r="A116" i="10"/>
  <c r="C116" i="10"/>
  <c r="G116" i="10"/>
  <c r="A117" i="10"/>
  <c r="C117" i="10"/>
  <c r="G117" i="10"/>
  <c r="A118" i="10"/>
  <c r="C118" i="10"/>
  <c r="G118" i="10"/>
  <c r="A119" i="10"/>
  <c r="C119" i="10"/>
  <c r="G119" i="10"/>
  <c r="A120" i="10"/>
  <c r="C120" i="10"/>
  <c r="G120" i="10"/>
  <c r="A121" i="10"/>
  <c r="C121" i="10"/>
  <c r="G121" i="10"/>
  <c r="A122" i="10"/>
  <c r="C122" i="10"/>
  <c r="G122" i="10"/>
  <c r="A123" i="10"/>
  <c r="C123" i="10"/>
  <c r="G123" i="10"/>
  <c r="A124" i="10"/>
  <c r="C124" i="10"/>
  <c r="G124" i="10"/>
  <c r="A125" i="10"/>
  <c r="C125" i="10"/>
  <c r="G125" i="10"/>
  <c r="A126" i="10"/>
  <c r="C126" i="10"/>
  <c r="G126" i="10"/>
  <c r="A127" i="10"/>
  <c r="C127" i="10"/>
  <c r="G127" i="10"/>
  <c r="A128" i="10"/>
  <c r="C128" i="10"/>
  <c r="G128" i="10"/>
  <c r="A129" i="10"/>
  <c r="C129" i="10"/>
  <c r="G129" i="10"/>
  <c r="A130" i="10"/>
  <c r="C130" i="10"/>
  <c r="G130" i="10"/>
  <c r="A131" i="10"/>
  <c r="C131" i="10"/>
  <c r="G131" i="10"/>
  <c r="A132" i="10"/>
  <c r="C132" i="10"/>
  <c r="G132" i="10"/>
  <c r="A133" i="10"/>
  <c r="B133" i="10"/>
  <c r="E133" i="10"/>
  <c r="H133" i="10"/>
  <c r="A134" i="10"/>
  <c r="B134" i="10"/>
  <c r="C134" i="10"/>
  <c r="E134" i="10"/>
  <c r="G134" i="10"/>
  <c r="H134" i="10"/>
  <c r="A135" i="10"/>
  <c r="B135" i="10"/>
  <c r="C135" i="10"/>
  <c r="E135" i="10"/>
  <c r="G135" i="10"/>
  <c r="H135" i="10"/>
  <c r="A136" i="10"/>
  <c r="B136" i="10"/>
  <c r="C136" i="10"/>
  <c r="E136" i="10"/>
  <c r="G136" i="10"/>
  <c r="H136" i="10"/>
  <c r="A137" i="10"/>
  <c r="B137" i="10"/>
  <c r="C137" i="10"/>
  <c r="E137" i="10"/>
  <c r="G137" i="10"/>
  <c r="H137" i="10"/>
  <c r="A138" i="10"/>
  <c r="B138" i="10"/>
  <c r="C138" i="10"/>
  <c r="E138" i="10"/>
  <c r="G138" i="10"/>
  <c r="H138" i="10"/>
  <c r="A139" i="10"/>
  <c r="B139" i="10"/>
  <c r="C139" i="10"/>
  <c r="E139" i="10"/>
  <c r="G139" i="10"/>
  <c r="H139" i="10"/>
  <c r="A140" i="10"/>
  <c r="B140" i="10"/>
  <c r="C140" i="10"/>
  <c r="E140" i="10"/>
  <c r="G140" i="10"/>
  <c r="H140" i="10"/>
  <c r="A141" i="10"/>
  <c r="B141" i="10"/>
  <c r="C141" i="10"/>
  <c r="E141" i="10"/>
  <c r="G141" i="10"/>
  <c r="H141" i="10"/>
  <c r="A142" i="10"/>
  <c r="B142" i="10"/>
  <c r="C142" i="10"/>
  <c r="E142" i="10"/>
  <c r="G142" i="10"/>
  <c r="H142" i="10"/>
  <c r="A143" i="10"/>
  <c r="B143" i="10"/>
  <c r="C143" i="10"/>
  <c r="E143" i="10"/>
  <c r="G143" i="10"/>
  <c r="H143" i="10"/>
  <c r="A144" i="10"/>
  <c r="B144" i="10"/>
  <c r="C144" i="10"/>
  <c r="E144" i="10"/>
  <c r="G144" i="10"/>
  <c r="H144" i="10"/>
  <c r="A145" i="10"/>
  <c r="B145" i="10"/>
  <c r="C145" i="10"/>
  <c r="E145" i="10"/>
  <c r="G145" i="10"/>
  <c r="H145" i="10"/>
  <c r="A146" i="10"/>
  <c r="B146" i="10"/>
  <c r="C146" i="10"/>
  <c r="E146" i="10"/>
  <c r="G146" i="10"/>
  <c r="H146" i="10"/>
  <c r="A147" i="10"/>
  <c r="B147" i="10"/>
  <c r="C147" i="10"/>
  <c r="E147" i="10"/>
  <c r="G147" i="10"/>
  <c r="H147" i="10"/>
  <c r="A148" i="10"/>
  <c r="B148" i="10"/>
  <c r="C148" i="10"/>
  <c r="E148" i="10"/>
  <c r="G148" i="10"/>
  <c r="H148" i="10"/>
  <c r="A149" i="10"/>
  <c r="B149" i="10"/>
  <c r="C149" i="10"/>
  <c r="E149" i="10"/>
  <c r="G149" i="10"/>
  <c r="H149" i="10"/>
  <c r="A150" i="10"/>
  <c r="B150" i="10"/>
  <c r="C150" i="10"/>
  <c r="E150" i="10"/>
  <c r="G150" i="10"/>
  <c r="H150" i="10"/>
  <c r="A151" i="10"/>
  <c r="B151" i="10"/>
  <c r="C151" i="10"/>
  <c r="E151" i="10"/>
  <c r="G151" i="10"/>
  <c r="H151" i="10"/>
  <c r="A152" i="10"/>
  <c r="B152" i="10"/>
  <c r="C152" i="10"/>
  <c r="E152" i="10"/>
  <c r="G152" i="10"/>
  <c r="H152" i="10"/>
  <c r="A153" i="10"/>
  <c r="B153" i="10"/>
  <c r="C153" i="10"/>
  <c r="E153" i="10"/>
  <c r="G153" i="10"/>
  <c r="H153" i="10"/>
  <c r="A154" i="10"/>
  <c r="B154" i="10"/>
  <c r="C154" i="10"/>
  <c r="E154" i="10"/>
  <c r="G154" i="10"/>
  <c r="H154" i="10"/>
  <c r="A155" i="10"/>
  <c r="B155" i="10"/>
  <c r="C155" i="10"/>
  <c r="E155" i="10"/>
  <c r="G155" i="10"/>
  <c r="H155" i="10"/>
  <c r="A156" i="10"/>
  <c r="B156" i="10"/>
  <c r="C156" i="10"/>
  <c r="E156" i="10"/>
  <c r="G156" i="10"/>
  <c r="H156" i="10"/>
  <c r="A157" i="10"/>
  <c r="B157" i="10"/>
  <c r="C157" i="10"/>
  <c r="E157" i="10"/>
  <c r="G157" i="10"/>
  <c r="H157" i="10"/>
  <c r="A158" i="10"/>
  <c r="B158" i="10"/>
  <c r="C158" i="10"/>
  <c r="E158" i="10"/>
  <c r="G158" i="10"/>
  <c r="H158" i="10"/>
  <c r="A159" i="10"/>
  <c r="B159" i="10"/>
  <c r="C159" i="10"/>
  <c r="E159" i="10"/>
  <c r="G159" i="10"/>
  <c r="H159" i="10"/>
  <c r="A160" i="10"/>
  <c r="B160" i="10"/>
  <c r="C160" i="10"/>
  <c r="E160" i="10"/>
  <c r="G160" i="10"/>
  <c r="H160" i="10"/>
  <c r="A161" i="10"/>
  <c r="B161" i="10"/>
  <c r="C161" i="10"/>
  <c r="E161" i="10"/>
  <c r="G161" i="10"/>
  <c r="H161" i="10"/>
  <c r="A162" i="10"/>
  <c r="B162" i="10"/>
  <c r="C162" i="10"/>
  <c r="E162" i="10"/>
  <c r="G162" i="10"/>
  <c r="H162" i="10"/>
  <c r="A163" i="10"/>
  <c r="B163" i="10"/>
  <c r="C163" i="10"/>
  <c r="E163" i="10"/>
  <c r="G163" i="10"/>
  <c r="H163" i="10"/>
  <c r="A164" i="10"/>
  <c r="B164" i="10"/>
  <c r="C164" i="10"/>
  <c r="E164" i="10"/>
  <c r="G164" i="10"/>
  <c r="H164" i="10"/>
  <c r="A165" i="10"/>
  <c r="B165" i="10"/>
  <c r="C165" i="10"/>
  <c r="E165" i="10"/>
  <c r="G165" i="10"/>
  <c r="H165" i="10"/>
  <c r="A166" i="10"/>
  <c r="B166" i="10"/>
  <c r="C166" i="10"/>
  <c r="E166" i="10"/>
  <c r="G166" i="10"/>
  <c r="H166" i="10"/>
  <c r="A167" i="10"/>
  <c r="B167" i="10"/>
  <c r="C167" i="10"/>
  <c r="E167" i="10"/>
  <c r="G167" i="10"/>
  <c r="H167" i="10"/>
  <c r="A168" i="10"/>
  <c r="B168" i="10"/>
  <c r="C168" i="10"/>
  <c r="E168" i="10"/>
  <c r="G168" i="10"/>
  <c r="H168" i="10"/>
  <c r="A169" i="10"/>
  <c r="B169" i="10"/>
  <c r="C169" i="10"/>
  <c r="E169" i="10"/>
  <c r="G169" i="10"/>
  <c r="H169" i="10"/>
  <c r="A170" i="10"/>
  <c r="B170" i="10"/>
  <c r="C170" i="10"/>
  <c r="E170" i="10"/>
  <c r="G170" i="10"/>
  <c r="H170" i="10"/>
  <c r="A171" i="10"/>
  <c r="B171" i="10"/>
  <c r="C171" i="10"/>
  <c r="E171" i="10"/>
  <c r="G171" i="10"/>
  <c r="H171" i="10"/>
  <c r="A172" i="10"/>
  <c r="B172" i="10"/>
  <c r="C172" i="10"/>
  <c r="E172" i="10"/>
  <c r="G172" i="10"/>
  <c r="H172" i="10"/>
  <c r="A173" i="10"/>
  <c r="B173" i="10"/>
  <c r="C173" i="10"/>
  <c r="E173" i="10"/>
  <c r="G173" i="10"/>
  <c r="H173" i="10"/>
  <c r="A174" i="10"/>
  <c r="B174" i="10"/>
  <c r="C174" i="10"/>
  <c r="E174" i="10"/>
  <c r="G174" i="10"/>
  <c r="H174" i="10"/>
  <c r="A175" i="10"/>
  <c r="B175" i="10"/>
  <c r="C175" i="10"/>
  <c r="E175" i="10"/>
  <c r="G175" i="10"/>
  <c r="H175" i="10"/>
  <c r="A176" i="10"/>
  <c r="B176" i="10"/>
  <c r="C176" i="10"/>
  <c r="E176" i="10"/>
  <c r="G176" i="10"/>
  <c r="H176" i="10"/>
  <c r="A177" i="10"/>
  <c r="B177" i="10"/>
  <c r="C177" i="10"/>
  <c r="E177" i="10"/>
  <c r="G177" i="10"/>
  <c r="H177" i="10"/>
  <c r="A178" i="10"/>
  <c r="B178" i="10"/>
  <c r="C178" i="10"/>
  <c r="E178" i="10"/>
  <c r="G178" i="10"/>
  <c r="H178" i="10"/>
  <c r="A179" i="10"/>
  <c r="B179" i="10"/>
  <c r="C179" i="10"/>
  <c r="E179" i="10"/>
  <c r="G179" i="10"/>
  <c r="H179" i="10"/>
  <c r="A180" i="10"/>
  <c r="B180" i="10"/>
  <c r="C180" i="10"/>
  <c r="E180" i="10"/>
  <c r="G180" i="10"/>
  <c r="H180" i="10"/>
  <c r="A181" i="10"/>
  <c r="B181" i="10"/>
  <c r="C181" i="10"/>
  <c r="E181" i="10"/>
  <c r="G181" i="10"/>
  <c r="H181" i="10"/>
  <c r="A182" i="10"/>
  <c r="B182" i="10"/>
  <c r="C182" i="10"/>
  <c r="E182" i="10"/>
  <c r="G182" i="10"/>
  <c r="H182" i="10"/>
  <c r="A183" i="10"/>
  <c r="B183" i="10"/>
  <c r="C183" i="10"/>
  <c r="E183" i="10"/>
  <c r="G183" i="10"/>
  <c r="H183" i="10"/>
  <c r="A184" i="10"/>
  <c r="B184" i="10"/>
  <c r="C184" i="10"/>
  <c r="G184" i="10"/>
  <c r="H184" i="10"/>
  <c r="A185" i="10"/>
  <c r="B185" i="10"/>
  <c r="C185" i="10"/>
  <c r="G185" i="10"/>
  <c r="A186" i="10"/>
  <c r="B186" i="10"/>
  <c r="C186" i="10"/>
  <c r="G186" i="10"/>
  <c r="A187" i="10"/>
  <c r="B187" i="10"/>
  <c r="C187" i="10"/>
  <c r="G187" i="10"/>
  <c r="A188" i="10"/>
  <c r="B188" i="10"/>
  <c r="C188" i="10"/>
  <c r="G188" i="10"/>
  <c r="A189" i="10"/>
  <c r="B189" i="10"/>
  <c r="C189" i="10"/>
  <c r="G189" i="10"/>
  <c r="A190" i="10"/>
  <c r="B190" i="10"/>
  <c r="C190" i="10"/>
  <c r="G190" i="10"/>
  <c r="A191" i="10"/>
  <c r="B191" i="10"/>
  <c r="C191" i="10"/>
  <c r="G191" i="10"/>
  <c r="A192" i="10"/>
  <c r="B192" i="10"/>
  <c r="C192" i="10"/>
  <c r="G192" i="10"/>
  <c r="A193" i="10"/>
  <c r="B193" i="10"/>
  <c r="C193" i="10"/>
  <c r="G193" i="10"/>
  <c r="A194" i="10"/>
  <c r="B194" i="10"/>
  <c r="C194" i="10"/>
  <c r="G194" i="10"/>
  <c r="A195" i="10"/>
  <c r="B195" i="10"/>
  <c r="C195" i="10"/>
  <c r="G195" i="10"/>
  <c r="A196" i="10"/>
  <c r="B196" i="10"/>
  <c r="C196" i="10"/>
  <c r="G196" i="10"/>
  <c r="A197" i="10"/>
  <c r="B197" i="10"/>
  <c r="C197" i="10"/>
  <c r="G197" i="10"/>
  <c r="A198" i="10"/>
  <c r="B198" i="10"/>
  <c r="C198" i="10"/>
  <c r="G198" i="10"/>
  <c r="A199" i="10"/>
  <c r="B199" i="10"/>
  <c r="C199" i="10"/>
  <c r="G199" i="10"/>
  <c r="A200" i="10"/>
  <c r="B200" i="10"/>
  <c r="C200" i="10"/>
  <c r="G200" i="10"/>
  <c r="A201" i="10"/>
  <c r="B201" i="10"/>
  <c r="C201" i="10"/>
  <c r="G201" i="10"/>
  <c r="A202" i="10"/>
  <c r="B202" i="10"/>
  <c r="C202" i="10"/>
  <c r="G202" i="10"/>
  <c r="A203" i="10"/>
  <c r="B203" i="10"/>
  <c r="C203" i="10"/>
  <c r="G203" i="10"/>
  <c r="A104" i="10"/>
  <c r="BO108" i="14"/>
  <c r="E104" i="10"/>
  <c r="A105" i="9"/>
  <c r="BD109" i="14"/>
  <c r="H105" i="9"/>
  <c r="A106" i="9"/>
  <c r="BX110" i="14"/>
  <c r="E106" i="9"/>
  <c r="A107" i="9"/>
  <c r="J107" i="9"/>
  <c r="A108" i="9"/>
  <c r="A109" i="9"/>
  <c r="AZ113" i="14"/>
  <c r="D109" i="9"/>
  <c r="A110" i="9"/>
  <c r="A111" i="9"/>
  <c r="AZ115" i="14"/>
  <c r="D111" i="9"/>
  <c r="BG115" i="14"/>
  <c r="K111" i="9"/>
  <c r="A112" i="9"/>
  <c r="B112" i="9"/>
  <c r="AZ116" i="14"/>
  <c r="D112" i="9"/>
  <c r="BX116" i="14"/>
  <c r="E112" i="9"/>
  <c r="BD116" i="14"/>
  <c r="H112" i="9"/>
  <c r="BE116" i="14"/>
  <c r="I112" i="9"/>
  <c r="J112" i="9"/>
  <c r="M112" i="9"/>
  <c r="A113" i="9"/>
  <c r="B113" i="9"/>
  <c r="AZ117" i="14"/>
  <c r="D113" i="9"/>
  <c r="BX117" i="14"/>
  <c r="E113" i="9"/>
  <c r="G113" i="9"/>
  <c r="BD117" i="14"/>
  <c r="H113" i="9"/>
  <c r="BE117" i="14"/>
  <c r="I113" i="9"/>
  <c r="J113" i="9"/>
  <c r="BG117" i="14"/>
  <c r="K113" i="9"/>
  <c r="M113" i="9"/>
  <c r="A114" i="9"/>
  <c r="BE118" i="14"/>
  <c r="I114" i="9"/>
  <c r="J114" i="9"/>
  <c r="A115" i="9"/>
  <c r="B115" i="9"/>
  <c r="AZ119" i="14"/>
  <c r="D115" i="9"/>
  <c r="BX119" i="14"/>
  <c r="E115" i="9"/>
  <c r="G115" i="9"/>
  <c r="BD119" i="14"/>
  <c r="H115" i="9"/>
  <c r="BE119" i="14"/>
  <c r="I115" i="9"/>
  <c r="BG119" i="14"/>
  <c r="K115" i="9"/>
  <c r="M115" i="9"/>
  <c r="A116" i="9"/>
  <c r="B116" i="9"/>
  <c r="E116" i="9"/>
  <c r="I116" i="9"/>
  <c r="M116" i="9"/>
  <c r="A117" i="9"/>
  <c r="B117" i="9"/>
  <c r="D117" i="9"/>
  <c r="E117" i="9"/>
  <c r="G117" i="9"/>
  <c r="H117" i="9"/>
  <c r="I117" i="9"/>
  <c r="K117" i="9"/>
  <c r="M117" i="9"/>
  <c r="A118" i="9"/>
  <c r="I118" i="9"/>
  <c r="E118" i="9"/>
  <c r="M118" i="9"/>
  <c r="A119" i="9"/>
  <c r="D119" i="9"/>
  <c r="E119" i="9"/>
  <c r="I119" i="9"/>
  <c r="K119" i="9"/>
  <c r="M119" i="9"/>
  <c r="A120" i="9"/>
  <c r="I120" i="9"/>
  <c r="A121" i="9"/>
  <c r="I121" i="9"/>
  <c r="M121" i="9"/>
  <c r="A122" i="9"/>
  <c r="B122" i="9"/>
  <c r="G122" i="9"/>
  <c r="J122" i="9"/>
  <c r="M122" i="9"/>
  <c r="A123" i="9"/>
  <c r="G123" i="9"/>
  <c r="A124" i="9"/>
  <c r="K124" i="9"/>
  <c r="A125" i="9"/>
  <c r="E125" i="9"/>
  <c r="G125" i="9"/>
  <c r="H125" i="9"/>
  <c r="K125" i="9"/>
  <c r="M125" i="9"/>
  <c r="A126" i="9"/>
  <c r="E126" i="9"/>
  <c r="I126" i="9"/>
  <c r="A127" i="9"/>
  <c r="G127" i="9"/>
  <c r="A128" i="9"/>
  <c r="B128" i="9"/>
  <c r="I128" i="9"/>
  <c r="K128" i="9"/>
  <c r="A129" i="9"/>
  <c r="D129" i="9"/>
  <c r="E129" i="9"/>
  <c r="G129" i="9"/>
  <c r="H129" i="9"/>
  <c r="K129" i="9"/>
  <c r="M129" i="9"/>
  <c r="A130" i="9"/>
  <c r="B130" i="9"/>
  <c r="E130" i="9"/>
  <c r="G130" i="9"/>
  <c r="J130" i="9"/>
  <c r="M130" i="9"/>
  <c r="A131" i="9"/>
  <c r="G131" i="9"/>
  <c r="A132" i="9"/>
  <c r="K132" i="9"/>
  <c r="A133" i="9"/>
  <c r="E133" i="9"/>
  <c r="G133" i="9"/>
  <c r="H133" i="9"/>
  <c r="K133" i="9"/>
  <c r="M133" i="9"/>
  <c r="A134" i="9"/>
  <c r="E134" i="9"/>
  <c r="I134" i="9"/>
  <c r="A135" i="9"/>
  <c r="B135" i="9"/>
  <c r="A136" i="9"/>
  <c r="B136" i="9"/>
  <c r="D136" i="9"/>
  <c r="E136" i="9"/>
  <c r="G136" i="9"/>
  <c r="H136" i="9"/>
  <c r="I136" i="9"/>
  <c r="J136" i="9"/>
  <c r="K136" i="9"/>
  <c r="M136" i="9"/>
  <c r="A137" i="9"/>
  <c r="D137" i="9"/>
  <c r="H137" i="9"/>
  <c r="A138" i="9"/>
  <c r="D138" i="9"/>
  <c r="G138" i="9"/>
  <c r="K138" i="9"/>
  <c r="A139" i="9"/>
  <c r="E139" i="9"/>
  <c r="B139" i="9"/>
  <c r="D139" i="9"/>
  <c r="H139" i="9"/>
  <c r="I139" i="9"/>
  <c r="J139" i="9"/>
  <c r="M139" i="9"/>
  <c r="A140" i="9"/>
  <c r="E140" i="9"/>
  <c r="B140" i="9"/>
  <c r="D140" i="9"/>
  <c r="G140" i="9"/>
  <c r="H140" i="9"/>
  <c r="I140" i="9"/>
  <c r="K140" i="9"/>
  <c r="M140" i="9"/>
  <c r="A141" i="9"/>
  <c r="D141" i="9"/>
  <c r="H141" i="9"/>
  <c r="A142" i="9"/>
  <c r="D142" i="9"/>
  <c r="G142" i="9"/>
  <c r="K142" i="9"/>
  <c r="A143" i="9"/>
  <c r="E143" i="9"/>
  <c r="B143" i="9"/>
  <c r="D143" i="9"/>
  <c r="H143" i="9"/>
  <c r="I143" i="9"/>
  <c r="J143" i="9"/>
  <c r="A144" i="9"/>
  <c r="E144" i="9"/>
  <c r="B144" i="9"/>
  <c r="D144" i="9"/>
  <c r="G144" i="9"/>
  <c r="H144" i="9"/>
  <c r="I144" i="9"/>
  <c r="K144" i="9"/>
  <c r="M144" i="9"/>
  <c r="A145" i="9"/>
  <c r="D145" i="9"/>
  <c r="F145" i="9"/>
  <c r="M145" i="9"/>
  <c r="A146" i="9"/>
  <c r="B146" i="9"/>
  <c r="D146" i="9"/>
  <c r="E146" i="9"/>
  <c r="F146" i="9"/>
  <c r="G146" i="9"/>
  <c r="H146" i="9"/>
  <c r="I146" i="9"/>
  <c r="J146" i="9"/>
  <c r="K146" i="9"/>
  <c r="M146" i="9"/>
  <c r="A147" i="9"/>
  <c r="D147" i="9"/>
  <c r="F147" i="9"/>
  <c r="M147" i="9"/>
  <c r="A148" i="9"/>
  <c r="B148" i="9"/>
  <c r="D148" i="9"/>
  <c r="E148" i="9"/>
  <c r="F148" i="9"/>
  <c r="G148" i="9"/>
  <c r="H148" i="9"/>
  <c r="I148" i="9"/>
  <c r="J148" i="9"/>
  <c r="K148" i="9"/>
  <c r="M148" i="9"/>
  <c r="A149" i="9"/>
  <c r="E149" i="9"/>
  <c r="I149" i="9"/>
  <c r="A150" i="9"/>
  <c r="E150" i="9"/>
  <c r="B150" i="9"/>
  <c r="F150" i="9"/>
  <c r="G150" i="9"/>
  <c r="J150" i="9"/>
  <c r="K150" i="9"/>
  <c r="A151" i="9"/>
  <c r="F151" i="9"/>
  <c r="B151" i="9"/>
  <c r="E151" i="9"/>
  <c r="I151" i="9"/>
  <c r="J151" i="9"/>
  <c r="M151" i="9"/>
  <c r="A152" i="9"/>
  <c r="B152" i="9"/>
  <c r="D152" i="9"/>
  <c r="E152" i="9"/>
  <c r="F152" i="9"/>
  <c r="G152" i="9"/>
  <c r="H152" i="9"/>
  <c r="I152" i="9"/>
  <c r="J152" i="9"/>
  <c r="K152" i="9"/>
  <c r="M152" i="9"/>
  <c r="A153" i="9"/>
  <c r="E153" i="9"/>
  <c r="I153" i="9"/>
  <c r="A154" i="9"/>
  <c r="E154" i="9"/>
  <c r="B154" i="9"/>
  <c r="F154" i="9"/>
  <c r="G154" i="9"/>
  <c r="J154" i="9"/>
  <c r="K154" i="9"/>
  <c r="A155" i="9"/>
  <c r="M155" i="9"/>
  <c r="E155" i="9"/>
  <c r="I155" i="9"/>
  <c r="A156" i="9"/>
  <c r="E156" i="9"/>
  <c r="B156" i="9"/>
  <c r="D156" i="9"/>
  <c r="F156" i="9"/>
  <c r="G156" i="9"/>
  <c r="H156" i="9"/>
  <c r="J156" i="9"/>
  <c r="K156" i="9"/>
  <c r="M156" i="9"/>
  <c r="A157" i="9"/>
  <c r="B157" i="9"/>
  <c r="E157" i="9"/>
  <c r="F157" i="9"/>
  <c r="I157" i="9"/>
  <c r="J157" i="9"/>
  <c r="M157" i="9"/>
  <c r="A158" i="9"/>
  <c r="B158" i="9"/>
  <c r="H158" i="9"/>
  <c r="A159" i="9"/>
  <c r="F159" i="9"/>
  <c r="K159" i="9"/>
  <c r="A160" i="9"/>
  <c r="C160" i="9"/>
  <c r="G160" i="9"/>
  <c r="A161" i="9"/>
  <c r="B161" i="9"/>
  <c r="E161" i="9"/>
  <c r="J161" i="9"/>
  <c r="K161" i="9"/>
  <c r="A162" i="9"/>
  <c r="E162" i="9"/>
  <c r="G162" i="9"/>
  <c r="K162" i="9"/>
  <c r="A163" i="9"/>
  <c r="B163" i="9"/>
  <c r="E163" i="9"/>
  <c r="F163" i="9"/>
  <c r="G163" i="9"/>
  <c r="I163" i="9"/>
  <c r="J163" i="9"/>
  <c r="K163" i="9"/>
  <c r="M163" i="9"/>
  <c r="A164" i="9"/>
  <c r="C164" i="9"/>
  <c r="D164" i="9"/>
  <c r="E164" i="9"/>
  <c r="I164" i="9"/>
  <c r="K164" i="9"/>
  <c r="A165" i="9"/>
  <c r="B165" i="9"/>
  <c r="A166" i="9"/>
  <c r="B166" i="9"/>
  <c r="C166" i="9"/>
  <c r="D166" i="9"/>
  <c r="E166" i="9"/>
  <c r="F166" i="9"/>
  <c r="G166" i="9"/>
  <c r="H166" i="9"/>
  <c r="I166" i="9"/>
  <c r="J166" i="9"/>
  <c r="K166" i="9"/>
  <c r="L166" i="9"/>
  <c r="M166" i="9"/>
  <c r="N166" i="9"/>
  <c r="A167" i="9"/>
  <c r="B167" i="9"/>
  <c r="C167" i="9"/>
  <c r="D167" i="9"/>
  <c r="E167" i="9"/>
  <c r="F167" i="9"/>
  <c r="G167" i="9"/>
  <c r="H167" i="9"/>
  <c r="I167" i="9"/>
  <c r="J167" i="9"/>
  <c r="K167" i="9"/>
  <c r="L167" i="9"/>
  <c r="M167" i="9"/>
  <c r="N167" i="9"/>
  <c r="A168" i="9"/>
  <c r="B168" i="9"/>
  <c r="C168" i="9"/>
  <c r="D168" i="9"/>
  <c r="E168" i="9"/>
  <c r="F168" i="9"/>
  <c r="G168" i="9"/>
  <c r="H168" i="9"/>
  <c r="I168" i="9"/>
  <c r="J168" i="9"/>
  <c r="K168" i="9"/>
  <c r="L168" i="9"/>
  <c r="M168" i="9"/>
  <c r="N168" i="9"/>
  <c r="A169" i="9"/>
  <c r="B169" i="9"/>
  <c r="C169" i="9"/>
  <c r="D169" i="9"/>
  <c r="E169" i="9"/>
  <c r="F169" i="9"/>
  <c r="G169" i="9"/>
  <c r="H169" i="9"/>
  <c r="I169" i="9"/>
  <c r="J169" i="9"/>
  <c r="K169" i="9"/>
  <c r="L169" i="9"/>
  <c r="M169" i="9"/>
  <c r="N169" i="9"/>
  <c r="A170" i="9"/>
  <c r="B170" i="9"/>
  <c r="C170" i="9"/>
  <c r="D170" i="9"/>
  <c r="E170" i="9"/>
  <c r="F170" i="9"/>
  <c r="G170" i="9"/>
  <c r="H170" i="9"/>
  <c r="I170" i="9"/>
  <c r="J170" i="9"/>
  <c r="K170" i="9"/>
  <c r="L170" i="9"/>
  <c r="M170" i="9"/>
  <c r="N170" i="9"/>
  <c r="A171" i="9"/>
  <c r="B171" i="9"/>
  <c r="C171" i="9"/>
  <c r="D171" i="9"/>
  <c r="E171" i="9"/>
  <c r="F171" i="9"/>
  <c r="G171" i="9"/>
  <c r="H171" i="9"/>
  <c r="I171" i="9"/>
  <c r="J171" i="9"/>
  <c r="K171" i="9"/>
  <c r="L171" i="9"/>
  <c r="M171" i="9"/>
  <c r="N171" i="9"/>
  <c r="A172" i="9"/>
  <c r="B172" i="9"/>
  <c r="C172" i="9"/>
  <c r="D172" i="9"/>
  <c r="E172" i="9"/>
  <c r="F172" i="9"/>
  <c r="G172" i="9"/>
  <c r="H172" i="9"/>
  <c r="I172" i="9"/>
  <c r="J172" i="9"/>
  <c r="K172" i="9"/>
  <c r="L172" i="9"/>
  <c r="M172" i="9"/>
  <c r="N172" i="9"/>
  <c r="A173" i="9"/>
  <c r="B173" i="9"/>
  <c r="C173" i="9"/>
  <c r="D173" i="9"/>
  <c r="E173" i="9"/>
  <c r="F173" i="9"/>
  <c r="G173" i="9"/>
  <c r="H173" i="9"/>
  <c r="I173" i="9"/>
  <c r="J173" i="9"/>
  <c r="K173" i="9"/>
  <c r="L173" i="9"/>
  <c r="M173" i="9"/>
  <c r="N173" i="9"/>
  <c r="A174" i="9"/>
  <c r="B174" i="9"/>
  <c r="C174" i="9"/>
  <c r="D174" i="9"/>
  <c r="E174" i="9"/>
  <c r="F174" i="9"/>
  <c r="G174" i="9"/>
  <c r="H174" i="9"/>
  <c r="I174" i="9"/>
  <c r="J174" i="9"/>
  <c r="K174" i="9"/>
  <c r="L174" i="9"/>
  <c r="M174" i="9"/>
  <c r="N174" i="9"/>
  <c r="A175" i="9"/>
  <c r="B175" i="9"/>
  <c r="C175" i="9"/>
  <c r="D175" i="9"/>
  <c r="E175" i="9"/>
  <c r="F175" i="9"/>
  <c r="G175" i="9"/>
  <c r="H175" i="9"/>
  <c r="I175" i="9"/>
  <c r="J175" i="9"/>
  <c r="K175" i="9"/>
  <c r="L175" i="9"/>
  <c r="M175" i="9"/>
  <c r="N175" i="9"/>
  <c r="A176" i="9"/>
  <c r="B176" i="9"/>
  <c r="C176" i="9"/>
  <c r="D176" i="9"/>
  <c r="E176" i="9"/>
  <c r="F176" i="9"/>
  <c r="G176" i="9"/>
  <c r="H176" i="9"/>
  <c r="I176" i="9"/>
  <c r="J176" i="9"/>
  <c r="K176" i="9"/>
  <c r="L176" i="9"/>
  <c r="M176" i="9"/>
  <c r="N176" i="9"/>
  <c r="A177" i="9"/>
  <c r="B177" i="9"/>
  <c r="C177" i="9"/>
  <c r="D177" i="9"/>
  <c r="E177" i="9"/>
  <c r="F177" i="9"/>
  <c r="G177" i="9"/>
  <c r="H177" i="9"/>
  <c r="I177" i="9"/>
  <c r="J177" i="9"/>
  <c r="K177" i="9"/>
  <c r="L177" i="9"/>
  <c r="M177" i="9"/>
  <c r="N177" i="9"/>
  <c r="A178" i="9"/>
  <c r="B178" i="9"/>
  <c r="C178" i="9"/>
  <c r="D178" i="9"/>
  <c r="E178" i="9"/>
  <c r="F178" i="9"/>
  <c r="G178" i="9"/>
  <c r="H178" i="9"/>
  <c r="I178" i="9"/>
  <c r="J178" i="9"/>
  <c r="K178" i="9"/>
  <c r="L178" i="9"/>
  <c r="M178" i="9"/>
  <c r="N178" i="9"/>
  <c r="A179" i="9"/>
  <c r="B179" i="9"/>
  <c r="C179" i="9"/>
  <c r="D179" i="9"/>
  <c r="E179" i="9"/>
  <c r="F179" i="9"/>
  <c r="G179" i="9"/>
  <c r="H179" i="9"/>
  <c r="I179" i="9"/>
  <c r="J179" i="9"/>
  <c r="K179" i="9"/>
  <c r="L179" i="9"/>
  <c r="M179" i="9"/>
  <c r="N179" i="9"/>
  <c r="A180" i="9"/>
  <c r="B180" i="9"/>
  <c r="C180" i="9"/>
  <c r="D180" i="9"/>
  <c r="E180" i="9"/>
  <c r="F180" i="9"/>
  <c r="G180" i="9"/>
  <c r="H180" i="9"/>
  <c r="I180" i="9"/>
  <c r="J180" i="9"/>
  <c r="K180" i="9"/>
  <c r="L180" i="9"/>
  <c r="M180" i="9"/>
  <c r="N180" i="9"/>
  <c r="A181" i="9"/>
  <c r="B181" i="9"/>
  <c r="C181" i="9"/>
  <c r="D181" i="9"/>
  <c r="E181" i="9"/>
  <c r="F181" i="9"/>
  <c r="G181" i="9"/>
  <c r="H181" i="9"/>
  <c r="I181" i="9"/>
  <c r="J181" i="9"/>
  <c r="K181" i="9"/>
  <c r="L181" i="9"/>
  <c r="M181" i="9"/>
  <c r="N181" i="9"/>
  <c r="A182" i="9"/>
  <c r="B182" i="9"/>
  <c r="C182" i="9"/>
  <c r="D182" i="9"/>
  <c r="E182" i="9"/>
  <c r="F182" i="9"/>
  <c r="G182" i="9"/>
  <c r="H182" i="9"/>
  <c r="I182" i="9"/>
  <c r="J182" i="9"/>
  <c r="K182" i="9"/>
  <c r="L182" i="9"/>
  <c r="M182" i="9"/>
  <c r="N182" i="9"/>
  <c r="A183" i="9"/>
  <c r="B183" i="9"/>
  <c r="C183" i="9"/>
  <c r="D183" i="9"/>
  <c r="E183" i="9"/>
  <c r="F183" i="9"/>
  <c r="G183" i="9"/>
  <c r="H183" i="9"/>
  <c r="I183" i="9"/>
  <c r="J183" i="9"/>
  <c r="K183" i="9"/>
  <c r="L183" i="9"/>
  <c r="M183" i="9"/>
  <c r="N183" i="9"/>
  <c r="A184" i="9"/>
  <c r="B184" i="9"/>
  <c r="C184" i="9"/>
  <c r="D184" i="9"/>
  <c r="E184" i="9"/>
  <c r="F184" i="9"/>
  <c r="G184" i="9"/>
  <c r="H184" i="9"/>
  <c r="I184" i="9"/>
  <c r="J184" i="9"/>
  <c r="K184" i="9"/>
  <c r="L184" i="9"/>
  <c r="M184" i="9"/>
  <c r="N184" i="9"/>
  <c r="A185" i="9"/>
  <c r="B185" i="9"/>
  <c r="C185" i="9"/>
  <c r="D185" i="9"/>
  <c r="E185" i="9"/>
  <c r="F185" i="9"/>
  <c r="G185" i="9"/>
  <c r="H185" i="9"/>
  <c r="I185" i="9"/>
  <c r="J185" i="9"/>
  <c r="K185" i="9"/>
  <c r="L185" i="9"/>
  <c r="M185" i="9"/>
  <c r="N185" i="9"/>
  <c r="A186" i="9"/>
  <c r="B186" i="9"/>
  <c r="C186" i="9"/>
  <c r="D186" i="9"/>
  <c r="E186" i="9"/>
  <c r="F186" i="9"/>
  <c r="G186" i="9"/>
  <c r="H186" i="9"/>
  <c r="I186" i="9"/>
  <c r="J186" i="9"/>
  <c r="K186" i="9"/>
  <c r="L186" i="9"/>
  <c r="M186" i="9"/>
  <c r="N186" i="9"/>
  <c r="A187" i="9"/>
  <c r="B187" i="9"/>
  <c r="C187" i="9"/>
  <c r="D187" i="9"/>
  <c r="E187" i="9"/>
  <c r="F187" i="9"/>
  <c r="G187" i="9"/>
  <c r="H187" i="9"/>
  <c r="I187" i="9"/>
  <c r="J187" i="9"/>
  <c r="K187" i="9"/>
  <c r="L187" i="9"/>
  <c r="M187" i="9"/>
  <c r="N187" i="9"/>
  <c r="A188" i="9"/>
  <c r="B188" i="9"/>
  <c r="C188" i="9"/>
  <c r="D188" i="9"/>
  <c r="E188" i="9"/>
  <c r="F188" i="9"/>
  <c r="G188" i="9"/>
  <c r="H188" i="9"/>
  <c r="I188" i="9"/>
  <c r="J188" i="9"/>
  <c r="K188" i="9"/>
  <c r="L188" i="9"/>
  <c r="M188" i="9"/>
  <c r="N188" i="9"/>
  <c r="A189" i="9"/>
  <c r="B189" i="9"/>
  <c r="C189" i="9"/>
  <c r="D189" i="9"/>
  <c r="E189" i="9"/>
  <c r="F189" i="9"/>
  <c r="G189" i="9"/>
  <c r="H189" i="9"/>
  <c r="I189" i="9"/>
  <c r="J189" i="9"/>
  <c r="K189" i="9"/>
  <c r="L189" i="9"/>
  <c r="M189" i="9"/>
  <c r="N189" i="9"/>
  <c r="A190" i="9"/>
  <c r="B190" i="9"/>
  <c r="C190" i="9"/>
  <c r="D190" i="9"/>
  <c r="E190" i="9"/>
  <c r="F190" i="9"/>
  <c r="G190" i="9"/>
  <c r="H190" i="9"/>
  <c r="I190" i="9"/>
  <c r="J190" i="9"/>
  <c r="K190" i="9"/>
  <c r="L190" i="9"/>
  <c r="M190" i="9"/>
  <c r="N190" i="9"/>
  <c r="A191" i="9"/>
  <c r="B191" i="9"/>
  <c r="C191" i="9"/>
  <c r="D191" i="9"/>
  <c r="E191" i="9"/>
  <c r="F191" i="9"/>
  <c r="G191" i="9"/>
  <c r="H191" i="9"/>
  <c r="I191" i="9"/>
  <c r="J191" i="9"/>
  <c r="K191" i="9"/>
  <c r="L191" i="9"/>
  <c r="M191" i="9"/>
  <c r="N191" i="9"/>
  <c r="A192" i="9"/>
  <c r="B192" i="9"/>
  <c r="C192" i="9"/>
  <c r="D192" i="9"/>
  <c r="E192" i="9"/>
  <c r="F192" i="9"/>
  <c r="G192" i="9"/>
  <c r="H192" i="9"/>
  <c r="I192" i="9"/>
  <c r="J192" i="9"/>
  <c r="K192" i="9"/>
  <c r="L192" i="9"/>
  <c r="M192" i="9"/>
  <c r="N192" i="9"/>
  <c r="A193" i="9"/>
  <c r="B193" i="9"/>
  <c r="C193" i="9"/>
  <c r="D193" i="9"/>
  <c r="E193" i="9"/>
  <c r="F193" i="9"/>
  <c r="G193" i="9"/>
  <c r="H193" i="9"/>
  <c r="I193" i="9"/>
  <c r="J193" i="9"/>
  <c r="K193" i="9"/>
  <c r="L193" i="9"/>
  <c r="M193" i="9"/>
  <c r="N193" i="9"/>
  <c r="A194" i="9"/>
  <c r="B194" i="9"/>
  <c r="C194" i="9"/>
  <c r="D194" i="9"/>
  <c r="E194" i="9"/>
  <c r="F194" i="9"/>
  <c r="G194" i="9"/>
  <c r="H194" i="9"/>
  <c r="I194" i="9"/>
  <c r="J194" i="9"/>
  <c r="K194" i="9"/>
  <c r="L194" i="9"/>
  <c r="M194" i="9"/>
  <c r="N194" i="9"/>
  <c r="A195" i="9"/>
  <c r="B195" i="9"/>
  <c r="C195" i="9"/>
  <c r="D195" i="9"/>
  <c r="E195" i="9"/>
  <c r="F195" i="9"/>
  <c r="G195" i="9"/>
  <c r="H195" i="9"/>
  <c r="I195" i="9"/>
  <c r="J195" i="9"/>
  <c r="K195" i="9"/>
  <c r="L195" i="9"/>
  <c r="M195" i="9"/>
  <c r="N195" i="9"/>
  <c r="A196" i="9"/>
  <c r="B196" i="9"/>
  <c r="C196" i="9"/>
  <c r="D196" i="9"/>
  <c r="E196" i="9"/>
  <c r="F196" i="9"/>
  <c r="G196" i="9"/>
  <c r="H196" i="9"/>
  <c r="I196" i="9"/>
  <c r="J196" i="9"/>
  <c r="K196" i="9"/>
  <c r="L196" i="9"/>
  <c r="M196" i="9"/>
  <c r="N196" i="9"/>
  <c r="A197" i="9"/>
  <c r="B197" i="9"/>
  <c r="C197" i="9"/>
  <c r="D197" i="9"/>
  <c r="E197" i="9"/>
  <c r="F197" i="9"/>
  <c r="G197" i="9"/>
  <c r="H197" i="9"/>
  <c r="I197" i="9"/>
  <c r="J197" i="9"/>
  <c r="K197" i="9"/>
  <c r="L197" i="9"/>
  <c r="M197" i="9"/>
  <c r="N197" i="9"/>
  <c r="A198" i="9"/>
  <c r="B198" i="9"/>
  <c r="C198" i="9"/>
  <c r="D198" i="9"/>
  <c r="E198" i="9"/>
  <c r="F198" i="9"/>
  <c r="G198" i="9"/>
  <c r="H198" i="9"/>
  <c r="I198" i="9"/>
  <c r="J198" i="9"/>
  <c r="K198" i="9"/>
  <c r="L198" i="9"/>
  <c r="M198" i="9"/>
  <c r="N198" i="9"/>
  <c r="A199" i="9"/>
  <c r="B199" i="9"/>
  <c r="C199" i="9"/>
  <c r="D199" i="9"/>
  <c r="E199" i="9"/>
  <c r="F199" i="9"/>
  <c r="G199" i="9"/>
  <c r="H199" i="9"/>
  <c r="I199" i="9"/>
  <c r="J199" i="9"/>
  <c r="K199" i="9"/>
  <c r="L199" i="9"/>
  <c r="M199" i="9"/>
  <c r="N199" i="9"/>
  <c r="A200" i="9"/>
  <c r="B200" i="9"/>
  <c r="C200" i="9"/>
  <c r="D200" i="9"/>
  <c r="E200" i="9"/>
  <c r="F200" i="9"/>
  <c r="G200" i="9"/>
  <c r="H200" i="9"/>
  <c r="I200" i="9"/>
  <c r="J200" i="9"/>
  <c r="K200" i="9"/>
  <c r="L200" i="9"/>
  <c r="M200" i="9"/>
  <c r="N200" i="9"/>
  <c r="A201" i="9"/>
  <c r="B201" i="9"/>
  <c r="C201" i="9"/>
  <c r="D201" i="9"/>
  <c r="E201" i="9"/>
  <c r="F201" i="9"/>
  <c r="G201" i="9"/>
  <c r="H201" i="9"/>
  <c r="I201" i="9"/>
  <c r="J201" i="9"/>
  <c r="K201" i="9"/>
  <c r="L201" i="9"/>
  <c r="M201" i="9"/>
  <c r="N201" i="9"/>
  <c r="A202" i="9"/>
  <c r="B202" i="9"/>
  <c r="C202" i="9"/>
  <c r="D202" i="9"/>
  <c r="E202" i="9"/>
  <c r="F202" i="9"/>
  <c r="G202" i="9"/>
  <c r="H202" i="9"/>
  <c r="I202" i="9"/>
  <c r="J202" i="9"/>
  <c r="K202" i="9"/>
  <c r="L202" i="9"/>
  <c r="M202" i="9"/>
  <c r="N202" i="9"/>
  <c r="A203" i="9"/>
  <c r="B203" i="9"/>
  <c r="C203" i="9"/>
  <c r="D203" i="9"/>
  <c r="E203" i="9"/>
  <c r="F203" i="9"/>
  <c r="G203" i="9"/>
  <c r="H203" i="9"/>
  <c r="I203" i="9"/>
  <c r="J203" i="9"/>
  <c r="K203" i="9"/>
  <c r="L203" i="9"/>
  <c r="M203" i="9"/>
  <c r="N203" i="9"/>
  <c r="A72" i="9"/>
  <c r="G72" i="9"/>
  <c r="A73" i="9"/>
  <c r="G73" i="9"/>
  <c r="A74" i="9"/>
  <c r="G74" i="9"/>
  <c r="A75" i="9"/>
  <c r="G75" i="9"/>
  <c r="A76" i="9"/>
  <c r="G76" i="9"/>
  <c r="A77" i="9"/>
  <c r="G77" i="9"/>
  <c r="A78" i="9"/>
  <c r="G78" i="9"/>
  <c r="A79" i="9"/>
  <c r="G79" i="9"/>
  <c r="A80" i="9"/>
  <c r="G80" i="9"/>
  <c r="A81" i="9"/>
  <c r="G81" i="9"/>
  <c r="A82" i="9"/>
  <c r="G82" i="9"/>
  <c r="A83" i="9"/>
  <c r="G83" i="9"/>
  <c r="A84" i="9"/>
  <c r="G84" i="9"/>
  <c r="A85" i="9"/>
  <c r="G85" i="9"/>
  <c r="A86" i="9"/>
  <c r="G86" i="9"/>
  <c r="A87" i="9"/>
  <c r="G87" i="9"/>
  <c r="A88" i="9"/>
  <c r="G88" i="9"/>
  <c r="A89" i="9"/>
  <c r="G89" i="9"/>
  <c r="A90" i="9"/>
  <c r="G90" i="9"/>
  <c r="A91" i="9"/>
  <c r="G91" i="9"/>
  <c r="A92" i="9"/>
  <c r="G92" i="9"/>
  <c r="A93" i="9"/>
  <c r="G93" i="9"/>
  <c r="A94" i="9"/>
  <c r="G94" i="9"/>
  <c r="A95" i="9"/>
  <c r="G95" i="9"/>
  <c r="A96" i="9"/>
  <c r="G96" i="9"/>
  <c r="A97" i="9"/>
  <c r="G97" i="9"/>
  <c r="A98" i="9"/>
  <c r="G98" i="9"/>
  <c r="A99" i="9"/>
  <c r="G99" i="9"/>
  <c r="A100" i="9"/>
  <c r="G100" i="9"/>
  <c r="A101" i="9"/>
  <c r="G101" i="9"/>
  <c r="A104" i="9"/>
  <c r="BG108" i="14"/>
  <c r="K104" i="9"/>
  <c r="BR209" i="14"/>
  <c r="BO209" i="14"/>
  <c r="BR208" i="14"/>
  <c r="BO208" i="14"/>
  <c r="BX207" i="14"/>
  <c r="BW207" i="14"/>
  <c r="BV207" i="14"/>
  <c r="BU207" i="14"/>
  <c r="BT207" i="14"/>
  <c r="BS207" i="14"/>
  <c r="BR207" i="14"/>
  <c r="BQ207" i="14"/>
  <c r="BP207" i="14"/>
  <c r="BO207" i="14"/>
  <c r="BL207" i="14"/>
  <c r="BK207" i="14"/>
  <c r="BH207" i="14"/>
  <c r="BG207" i="14"/>
  <c r="BF207" i="14"/>
  <c r="BE207" i="14"/>
  <c r="BD207" i="14"/>
  <c r="BC207" i="14"/>
  <c r="BB207" i="14"/>
  <c r="AX207" i="14"/>
  <c r="AW207" i="14"/>
  <c r="AZ207" i="14"/>
  <c r="AU207" i="14"/>
  <c r="AV207" i="14"/>
  <c r="AT207" i="14"/>
  <c r="AS207" i="14"/>
  <c r="AI207" i="14"/>
  <c r="AH207" i="14"/>
  <c r="AG207" i="14"/>
  <c r="AF207" i="14"/>
  <c r="AD207" i="14"/>
  <c r="AC207" i="14"/>
  <c r="AB207" i="14"/>
  <c r="AE207" i="14"/>
  <c r="Z207" i="14"/>
  <c r="A207" i="14"/>
  <c r="BX206" i="14"/>
  <c r="BW206" i="14"/>
  <c r="BV206" i="14"/>
  <c r="BU206" i="14"/>
  <c r="BT206" i="14"/>
  <c r="BS206" i="14"/>
  <c r="BR206" i="14"/>
  <c r="BQ206" i="14"/>
  <c r="BP206" i="14"/>
  <c r="BO206" i="14"/>
  <c r="BL206" i="14"/>
  <c r="BK206" i="14"/>
  <c r="BH206" i="14"/>
  <c r="BG206" i="14"/>
  <c r="BF206" i="14"/>
  <c r="BE206" i="14"/>
  <c r="BD206" i="14"/>
  <c r="BC206" i="14"/>
  <c r="BB206" i="14"/>
  <c r="AX206" i="14"/>
  <c r="AW206" i="14"/>
  <c r="AZ206" i="14"/>
  <c r="AU206" i="14"/>
  <c r="AV206" i="14"/>
  <c r="AT206" i="14"/>
  <c r="AS206" i="14"/>
  <c r="AI206" i="14"/>
  <c r="AH206" i="14"/>
  <c r="AG206" i="14"/>
  <c r="AF206" i="14"/>
  <c r="AD206" i="14"/>
  <c r="AC206" i="14"/>
  <c r="AB206" i="14"/>
  <c r="AE206" i="14"/>
  <c r="Z206" i="14"/>
  <c r="A206" i="14"/>
  <c r="BX205" i="14"/>
  <c r="BW205" i="14"/>
  <c r="BV205" i="14"/>
  <c r="BU205" i="14"/>
  <c r="BT205" i="14"/>
  <c r="BS205" i="14"/>
  <c r="BR205" i="14"/>
  <c r="BQ205" i="14"/>
  <c r="BP205" i="14"/>
  <c r="BO205" i="14"/>
  <c r="BL205" i="14"/>
  <c r="BK205" i="14"/>
  <c r="BH205" i="14"/>
  <c r="BG205" i="14"/>
  <c r="BF205" i="14"/>
  <c r="BE205" i="14"/>
  <c r="BD205" i="14"/>
  <c r="BC205" i="14"/>
  <c r="BB205" i="14"/>
  <c r="AX205" i="14"/>
  <c r="AW205" i="14"/>
  <c r="AZ205" i="14"/>
  <c r="AU205" i="14"/>
  <c r="AV205" i="14"/>
  <c r="AT205" i="14"/>
  <c r="AS205" i="14"/>
  <c r="AI205" i="14"/>
  <c r="AH205" i="14"/>
  <c r="AG205" i="14"/>
  <c r="AF205" i="14"/>
  <c r="AD205" i="14"/>
  <c r="AC205" i="14"/>
  <c r="AB205" i="14"/>
  <c r="AE205" i="14"/>
  <c r="Z205" i="14"/>
  <c r="A205" i="14"/>
  <c r="BX204" i="14"/>
  <c r="BW204" i="14"/>
  <c r="BV204" i="14"/>
  <c r="BU204" i="14"/>
  <c r="BT204" i="14"/>
  <c r="BS204" i="14"/>
  <c r="BR204" i="14"/>
  <c r="BQ204" i="14"/>
  <c r="BP204" i="14"/>
  <c r="BO204" i="14"/>
  <c r="BL204" i="14"/>
  <c r="BK204" i="14"/>
  <c r="BH204" i="14"/>
  <c r="BG204" i="14"/>
  <c r="BF204" i="14"/>
  <c r="BE204" i="14"/>
  <c r="BD204" i="14"/>
  <c r="BC204" i="14"/>
  <c r="BB204" i="14"/>
  <c r="AX204" i="14"/>
  <c r="AW204" i="14"/>
  <c r="AZ204" i="14"/>
  <c r="AU204" i="14"/>
  <c r="AV204" i="14"/>
  <c r="AT204" i="14"/>
  <c r="AS204" i="14"/>
  <c r="AI204" i="14"/>
  <c r="AH204" i="14"/>
  <c r="AG204" i="14"/>
  <c r="AF204" i="14"/>
  <c r="AD204" i="14"/>
  <c r="AC204" i="14"/>
  <c r="AB204" i="14"/>
  <c r="AE204" i="14"/>
  <c r="Z204" i="14"/>
  <c r="A204" i="14"/>
  <c r="BX203" i="14"/>
  <c r="BW203" i="14"/>
  <c r="BV203" i="14"/>
  <c r="BU203" i="14"/>
  <c r="BT203" i="14"/>
  <c r="BS203" i="14"/>
  <c r="BR203" i="14"/>
  <c r="BQ203" i="14"/>
  <c r="BP203" i="14"/>
  <c r="BO203" i="14"/>
  <c r="BL203" i="14"/>
  <c r="BK203" i="14"/>
  <c r="BB203" i="14"/>
  <c r="AX203" i="14"/>
  <c r="AW203" i="14"/>
  <c r="BH203" i="14"/>
  <c r="BG203" i="14"/>
  <c r="BF203" i="14"/>
  <c r="BE203" i="14"/>
  <c r="BD203" i="14"/>
  <c r="BC203" i="14"/>
  <c r="AZ203" i="14"/>
  <c r="AU203" i="14"/>
  <c r="AV203" i="14"/>
  <c r="AT203" i="14"/>
  <c r="AS203" i="14"/>
  <c r="AI203" i="14"/>
  <c r="AH203" i="14"/>
  <c r="AG203" i="14"/>
  <c r="AF203" i="14"/>
  <c r="AD203" i="14"/>
  <c r="AC203" i="14"/>
  <c r="AB203" i="14"/>
  <c r="AE203" i="14"/>
  <c r="Z203" i="14"/>
  <c r="A203" i="14"/>
  <c r="BX202" i="14"/>
  <c r="BW202" i="14"/>
  <c r="BV202" i="14"/>
  <c r="BU202" i="14"/>
  <c r="BT202" i="14"/>
  <c r="BS202" i="14"/>
  <c r="BR202" i="14"/>
  <c r="BQ202" i="14"/>
  <c r="BP202" i="14"/>
  <c r="BO202" i="14"/>
  <c r="BL202" i="14"/>
  <c r="BK202" i="14"/>
  <c r="BH202" i="14"/>
  <c r="BG202" i="14"/>
  <c r="BF202" i="14"/>
  <c r="BE202" i="14"/>
  <c r="BD202" i="14"/>
  <c r="BC202" i="14"/>
  <c r="BB202" i="14"/>
  <c r="AX202" i="14"/>
  <c r="AW202" i="14"/>
  <c r="AZ202" i="14"/>
  <c r="AU202" i="14"/>
  <c r="AV202" i="14"/>
  <c r="AT202" i="14"/>
  <c r="AS202" i="14"/>
  <c r="AI202" i="14"/>
  <c r="AH202" i="14"/>
  <c r="AG202" i="14"/>
  <c r="AF202" i="14"/>
  <c r="AD202" i="14"/>
  <c r="AC202" i="14"/>
  <c r="AB202" i="14"/>
  <c r="AE202" i="14"/>
  <c r="Z202" i="14"/>
  <c r="A202" i="14"/>
  <c r="BX201" i="14"/>
  <c r="BW201" i="14"/>
  <c r="BV201" i="14"/>
  <c r="BU201" i="14"/>
  <c r="BT201" i="14"/>
  <c r="BS201" i="14"/>
  <c r="BR201" i="14"/>
  <c r="BQ201" i="14"/>
  <c r="BP201" i="14"/>
  <c r="BO201" i="14"/>
  <c r="BL201" i="14"/>
  <c r="BK201" i="14"/>
  <c r="BH201" i="14"/>
  <c r="BG201" i="14"/>
  <c r="BF201" i="14"/>
  <c r="BE201" i="14"/>
  <c r="BD201" i="14"/>
  <c r="BC201" i="14"/>
  <c r="BB201" i="14"/>
  <c r="AX201" i="14"/>
  <c r="AW201" i="14"/>
  <c r="AZ201" i="14"/>
  <c r="AU201" i="14"/>
  <c r="AV201" i="14"/>
  <c r="AT201" i="14"/>
  <c r="AS201" i="14"/>
  <c r="AI201" i="14"/>
  <c r="AH201" i="14"/>
  <c r="AG201" i="14"/>
  <c r="AF201" i="14"/>
  <c r="AD201" i="14"/>
  <c r="AC201" i="14"/>
  <c r="AB201" i="14"/>
  <c r="AE201" i="14"/>
  <c r="Z201" i="14"/>
  <c r="A201" i="14"/>
  <c r="BX200" i="14"/>
  <c r="BW200" i="14"/>
  <c r="BV200" i="14"/>
  <c r="BU200" i="14"/>
  <c r="BT200" i="14"/>
  <c r="BS200" i="14"/>
  <c r="BR200" i="14"/>
  <c r="BQ200" i="14"/>
  <c r="BP200" i="14"/>
  <c r="BO200" i="14"/>
  <c r="BL200" i="14"/>
  <c r="BK200" i="14"/>
  <c r="BH200" i="14"/>
  <c r="BG200" i="14"/>
  <c r="BF200" i="14"/>
  <c r="BE200" i="14"/>
  <c r="BD200" i="14"/>
  <c r="BC200" i="14"/>
  <c r="BB200" i="14"/>
  <c r="AX200" i="14"/>
  <c r="AW200" i="14"/>
  <c r="AZ200" i="14"/>
  <c r="AU200" i="14"/>
  <c r="AV200" i="14"/>
  <c r="AT200" i="14"/>
  <c r="AS200" i="14"/>
  <c r="AI200" i="14"/>
  <c r="AH200" i="14"/>
  <c r="AG200" i="14"/>
  <c r="AF200" i="14"/>
  <c r="AD200" i="14"/>
  <c r="AC200" i="14"/>
  <c r="AB200" i="14"/>
  <c r="AE200" i="14"/>
  <c r="Z200" i="14"/>
  <c r="A200" i="14"/>
  <c r="BX199" i="14"/>
  <c r="BW199" i="14"/>
  <c r="BV199" i="14"/>
  <c r="BU199" i="14"/>
  <c r="BT199" i="14"/>
  <c r="BS199" i="14"/>
  <c r="BR199" i="14"/>
  <c r="BQ199" i="14"/>
  <c r="BP199" i="14"/>
  <c r="BO199" i="14"/>
  <c r="BL199" i="14"/>
  <c r="BK199" i="14"/>
  <c r="BH199" i="14"/>
  <c r="BG199" i="14"/>
  <c r="BF199" i="14"/>
  <c r="BE199" i="14"/>
  <c r="BD199" i="14"/>
  <c r="BC199" i="14"/>
  <c r="BB199" i="14"/>
  <c r="AX199" i="14"/>
  <c r="AW199" i="14"/>
  <c r="AZ199" i="14"/>
  <c r="AU199" i="14"/>
  <c r="AV199" i="14"/>
  <c r="AT199" i="14"/>
  <c r="AS199" i="14"/>
  <c r="AI199" i="14"/>
  <c r="AH199" i="14"/>
  <c r="AG199" i="14"/>
  <c r="AF199" i="14"/>
  <c r="AD199" i="14"/>
  <c r="AC199" i="14"/>
  <c r="AB199" i="14"/>
  <c r="AE199" i="14"/>
  <c r="Z199" i="14"/>
  <c r="A199" i="14"/>
  <c r="BX198" i="14"/>
  <c r="BW198" i="14"/>
  <c r="BV198" i="14"/>
  <c r="BU198" i="14"/>
  <c r="BT198" i="14"/>
  <c r="BS198" i="14"/>
  <c r="BR198" i="14"/>
  <c r="BQ198" i="14"/>
  <c r="BP198" i="14"/>
  <c r="BO198" i="14"/>
  <c r="BL198" i="14"/>
  <c r="BK198" i="14"/>
  <c r="BH198" i="14"/>
  <c r="BG198" i="14"/>
  <c r="BF198" i="14"/>
  <c r="BE198" i="14"/>
  <c r="BD198" i="14"/>
  <c r="BC198" i="14"/>
  <c r="BB198" i="14"/>
  <c r="AX198" i="14"/>
  <c r="AW198" i="14"/>
  <c r="AZ198" i="14"/>
  <c r="AU198" i="14"/>
  <c r="AV198" i="14"/>
  <c r="AT198" i="14"/>
  <c r="AS198" i="14"/>
  <c r="AI198" i="14"/>
  <c r="AH198" i="14"/>
  <c r="AG198" i="14"/>
  <c r="AF198" i="14"/>
  <c r="AD198" i="14"/>
  <c r="AC198" i="14"/>
  <c r="AB198" i="14"/>
  <c r="AE198" i="14"/>
  <c r="Z198" i="14"/>
  <c r="A198" i="14"/>
  <c r="BX197" i="14"/>
  <c r="BW197" i="14"/>
  <c r="BV197" i="14"/>
  <c r="BU197" i="14"/>
  <c r="BT197" i="14"/>
  <c r="BS197" i="14"/>
  <c r="BR197" i="14"/>
  <c r="BQ197" i="14"/>
  <c r="BP197" i="14"/>
  <c r="BO197" i="14"/>
  <c r="BL197" i="14"/>
  <c r="BK197" i="14"/>
  <c r="BH197" i="14"/>
  <c r="BG197" i="14"/>
  <c r="BF197" i="14"/>
  <c r="BE197" i="14"/>
  <c r="BD197" i="14"/>
  <c r="BC197" i="14"/>
  <c r="BB197" i="14"/>
  <c r="AX197" i="14"/>
  <c r="AW197" i="14"/>
  <c r="AZ197" i="14"/>
  <c r="AU197" i="14"/>
  <c r="AV197" i="14"/>
  <c r="AT197" i="14"/>
  <c r="AS197" i="14"/>
  <c r="AI197" i="14"/>
  <c r="AH197" i="14"/>
  <c r="AG197" i="14"/>
  <c r="AF197" i="14"/>
  <c r="AD197" i="14"/>
  <c r="AC197" i="14"/>
  <c r="AB197" i="14"/>
  <c r="AE197" i="14"/>
  <c r="Z197" i="14"/>
  <c r="A197" i="14"/>
  <c r="BX196" i="14"/>
  <c r="BW196" i="14"/>
  <c r="BV196" i="14"/>
  <c r="BU196" i="14"/>
  <c r="BT196" i="14"/>
  <c r="BS196" i="14"/>
  <c r="BR196" i="14"/>
  <c r="BQ196" i="14"/>
  <c r="BP196" i="14"/>
  <c r="BO196" i="14"/>
  <c r="BL196" i="14"/>
  <c r="BK196" i="14"/>
  <c r="BH196" i="14"/>
  <c r="BG196" i="14"/>
  <c r="BF196" i="14"/>
  <c r="BE196" i="14"/>
  <c r="BD196" i="14"/>
  <c r="BC196" i="14"/>
  <c r="BB196" i="14"/>
  <c r="AX196" i="14"/>
  <c r="AW196" i="14"/>
  <c r="AZ196" i="14"/>
  <c r="AU196" i="14"/>
  <c r="AV196" i="14"/>
  <c r="AT196" i="14"/>
  <c r="AS196" i="14"/>
  <c r="AI196" i="14"/>
  <c r="AH196" i="14"/>
  <c r="AG196" i="14"/>
  <c r="AF196" i="14"/>
  <c r="AD196" i="14"/>
  <c r="AC196" i="14"/>
  <c r="AB196" i="14"/>
  <c r="AE196" i="14"/>
  <c r="Z196" i="14"/>
  <c r="A196" i="14"/>
  <c r="BX195" i="14"/>
  <c r="BW195" i="14"/>
  <c r="BV195" i="14"/>
  <c r="BU195" i="14"/>
  <c r="BT195" i="14"/>
  <c r="BS195" i="14"/>
  <c r="BR195" i="14"/>
  <c r="BQ195" i="14"/>
  <c r="BP195" i="14"/>
  <c r="BO195" i="14"/>
  <c r="BL195" i="14"/>
  <c r="BK195" i="14"/>
  <c r="BH195" i="14"/>
  <c r="BG195" i="14"/>
  <c r="BF195" i="14"/>
  <c r="BE195" i="14"/>
  <c r="BD195" i="14"/>
  <c r="BC195" i="14"/>
  <c r="BB195" i="14"/>
  <c r="AX195" i="14"/>
  <c r="AW195" i="14"/>
  <c r="AZ195" i="14"/>
  <c r="AU195" i="14"/>
  <c r="AV195" i="14"/>
  <c r="AT195" i="14"/>
  <c r="AS195" i="14"/>
  <c r="AI195" i="14"/>
  <c r="AH195" i="14"/>
  <c r="AG195" i="14"/>
  <c r="AF195" i="14"/>
  <c r="AD195" i="14"/>
  <c r="AC195" i="14"/>
  <c r="AB195" i="14"/>
  <c r="AE195" i="14"/>
  <c r="Z195" i="14"/>
  <c r="A195" i="14"/>
  <c r="BX194" i="14"/>
  <c r="BW194" i="14"/>
  <c r="BV194" i="14"/>
  <c r="BU194" i="14"/>
  <c r="BT194" i="14"/>
  <c r="BS194" i="14"/>
  <c r="BR194" i="14"/>
  <c r="BQ194" i="14"/>
  <c r="BP194" i="14"/>
  <c r="BO194" i="14"/>
  <c r="BL194" i="14"/>
  <c r="BK194" i="14"/>
  <c r="BH194" i="14"/>
  <c r="BG194" i="14"/>
  <c r="BF194" i="14"/>
  <c r="BE194" i="14"/>
  <c r="BD194" i="14"/>
  <c r="BC194" i="14"/>
  <c r="BB194" i="14"/>
  <c r="AX194" i="14"/>
  <c r="AW194" i="14"/>
  <c r="AZ194" i="14"/>
  <c r="AU194" i="14"/>
  <c r="AV194" i="14"/>
  <c r="AT194" i="14"/>
  <c r="AS194" i="14"/>
  <c r="AI194" i="14"/>
  <c r="AH194" i="14"/>
  <c r="AG194" i="14"/>
  <c r="AF194" i="14"/>
  <c r="AD194" i="14"/>
  <c r="AC194" i="14"/>
  <c r="AB194" i="14"/>
  <c r="AE194" i="14"/>
  <c r="Z194" i="14"/>
  <c r="A194" i="14"/>
  <c r="BX193" i="14"/>
  <c r="BW193" i="14"/>
  <c r="BV193" i="14"/>
  <c r="BU193" i="14"/>
  <c r="BT193" i="14"/>
  <c r="BS193" i="14"/>
  <c r="BR193" i="14"/>
  <c r="BQ193" i="14"/>
  <c r="BP193" i="14"/>
  <c r="BO193" i="14"/>
  <c r="BL193" i="14"/>
  <c r="BK193" i="14"/>
  <c r="BH193" i="14"/>
  <c r="BG193" i="14"/>
  <c r="BF193" i="14"/>
  <c r="BE193" i="14"/>
  <c r="BD193" i="14"/>
  <c r="BC193" i="14"/>
  <c r="BB193" i="14"/>
  <c r="AX193" i="14"/>
  <c r="AW193" i="14"/>
  <c r="AZ193" i="14"/>
  <c r="AU193" i="14"/>
  <c r="AV193" i="14"/>
  <c r="AT193" i="14"/>
  <c r="AS193" i="14"/>
  <c r="AI193" i="14"/>
  <c r="AH193" i="14"/>
  <c r="AG193" i="14"/>
  <c r="AF193" i="14"/>
  <c r="AD193" i="14"/>
  <c r="AC193" i="14"/>
  <c r="AB193" i="14"/>
  <c r="AE193" i="14"/>
  <c r="Z193" i="14"/>
  <c r="A193" i="14"/>
  <c r="BX192" i="14"/>
  <c r="BW192" i="14"/>
  <c r="BV192" i="14"/>
  <c r="BU192" i="14"/>
  <c r="BT192" i="14"/>
  <c r="BS192" i="14"/>
  <c r="BR192" i="14"/>
  <c r="BQ192" i="14"/>
  <c r="BP192" i="14"/>
  <c r="BO192" i="14"/>
  <c r="BL192" i="14"/>
  <c r="BK192" i="14"/>
  <c r="BH192" i="14"/>
  <c r="BG192" i="14"/>
  <c r="BF192" i="14"/>
  <c r="BE192" i="14"/>
  <c r="BD192" i="14"/>
  <c r="BC192" i="14"/>
  <c r="BB192" i="14"/>
  <c r="AX192" i="14"/>
  <c r="AW192" i="14"/>
  <c r="AZ192" i="14"/>
  <c r="AU192" i="14"/>
  <c r="AV192" i="14"/>
  <c r="AT192" i="14"/>
  <c r="AS192" i="14"/>
  <c r="AI192" i="14"/>
  <c r="AH192" i="14"/>
  <c r="AG192" i="14"/>
  <c r="AF192" i="14"/>
  <c r="AD192" i="14"/>
  <c r="AC192" i="14"/>
  <c r="AB192" i="14"/>
  <c r="AE192" i="14"/>
  <c r="Z192" i="14"/>
  <c r="A192" i="14"/>
  <c r="BX191" i="14"/>
  <c r="BW191" i="14"/>
  <c r="BV191" i="14"/>
  <c r="BU191" i="14"/>
  <c r="BT191" i="14"/>
  <c r="BS191" i="14"/>
  <c r="BR191" i="14"/>
  <c r="BQ191" i="14"/>
  <c r="BP191" i="14"/>
  <c r="BO191" i="14"/>
  <c r="BL191" i="14"/>
  <c r="BK191" i="14"/>
  <c r="BH191" i="14"/>
  <c r="BG191" i="14"/>
  <c r="BF191" i="14"/>
  <c r="BE191" i="14"/>
  <c r="BD191" i="14"/>
  <c r="BC191" i="14"/>
  <c r="BB191" i="14"/>
  <c r="AX191" i="14"/>
  <c r="AW191" i="14"/>
  <c r="AZ191" i="14"/>
  <c r="AU191" i="14"/>
  <c r="AV191" i="14"/>
  <c r="AT191" i="14"/>
  <c r="AS191" i="14"/>
  <c r="AI191" i="14"/>
  <c r="AH191" i="14"/>
  <c r="AG191" i="14"/>
  <c r="AF191" i="14"/>
  <c r="AD191" i="14"/>
  <c r="AC191" i="14"/>
  <c r="AB191" i="14"/>
  <c r="AE191" i="14"/>
  <c r="Z191" i="14"/>
  <c r="A191" i="14"/>
  <c r="BX190" i="14"/>
  <c r="BW190" i="14"/>
  <c r="BV190" i="14"/>
  <c r="BU190" i="14"/>
  <c r="BT190" i="14"/>
  <c r="BS190" i="14"/>
  <c r="BR190" i="14"/>
  <c r="BQ190" i="14"/>
  <c r="BP190" i="14"/>
  <c r="BO190" i="14"/>
  <c r="BL190" i="14"/>
  <c r="BK190" i="14"/>
  <c r="BH190" i="14"/>
  <c r="BG190" i="14"/>
  <c r="BF190" i="14"/>
  <c r="BE190" i="14"/>
  <c r="BD190" i="14"/>
  <c r="BC190" i="14"/>
  <c r="BB190" i="14"/>
  <c r="AX190" i="14"/>
  <c r="AW190" i="14"/>
  <c r="AZ190" i="14"/>
  <c r="AU190" i="14"/>
  <c r="AV190" i="14"/>
  <c r="AT190" i="14"/>
  <c r="AS190" i="14"/>
  <c r="AI190" i="14"/>
  <c r="AH190" i="14"/>
  <c r="AG190" i="14"/>
  <c r="AF190" i="14"/>
  <c r="AD190" i="14"/>
  <c r="AC190" i="14"/>
  <c r="AB190" i="14"/>
  <c r="AE190" i="14"/>
  <c r="Z190" i="14"/>
  <c r="A190" i="14"/>
  <c r="BX189" i="14"/>
  <c r="BW189" i="14"/>
  <c r="BV189" i="14"/>
  <c r="BU189" i="14"/>
  <c r="BT189" i="14"/>
  <c r="BS189" i="14"/>
  <c r="BR189" i="14"/>
  <c r="BQ189" i="14"/>
  <c r="BP189" i="14"/>
  <c r="BO189" i="14"/>
  <c r="BL189" i="14"/>
  <c r="BK189" i="14"/>
  <c r="BH189" i="14"/>
  <c r="BG189" i="14"/>
  <c r="BF189" i="14"/>
  <c r="BE189" i="14"/>
  <c r="BD189" i="14"/>
  <c r="BC189" i="14"/>
  <c r="BB189" i="14"/>
  <c r="AX189" i="14"/>
  <c r="AW189" i="14"/>
  <c r="AZ189" i="14"/>
  <c r="AU189" i="14"/>
  <c r="AV189" i="14"/>
  <c r="AT189" i="14"/>
  <c r="AS189" i="14"/>
  <c r="AI189" i="14"/>
  <c r="AH189" i="14"/>
  <c r="AG189" i="14"/>
  <c r="AF189" i="14"/>
  <c r="AD189" i="14"/>
  <c r="AC189" i="14"/>
  <c r="AB189" i="14"/>
  <c r="AE189" i="14"/>
  <c r="Z189" i="14"/>
  <c r="A189" i="14"/>
  <c r="BX188" i="14"/>
  <c r="BW188" i="14"/>
  <c r="BV188" i="14"/>
  <c r="BU188" i="14"/>
  <c r="BT188" i="14"/>
  <c r="BS188" i="14"/>
  <c r="BR188" i="14"/>
  <c r="BQ188" i="14"/>
  <c r="BP188" i="14"/>
  <c r="BO188" i="14"/>
  <c r="BL188" i="14"/>
  <c r="BK188" i="14"/>
  <c r="BH188" i="14"/>
  <c r="BG188" i="14"/>
  <c r="BF188" i="14"/>
  <c r="BE188" i="14"/>
  <c r="BD188" i="14"/>
  <c r="BC188" i="14"/>
  <c r="BB188" i="14"/>
  <c r="AX188" i="14"/>
  <c r="AZ188" i="14"/>
  <c r="AU188" i="14"/>
  <c r="AT188" i="14"/>
  <c r="AS188" i="14"/>
  <c r="AI188" i="14"/>
  <c r="AH188" i="14"/>
  <c r="AG188" i="14"/>
  <c r="AF188" i="14"/>
  <c r="AD188" i="14"/>
  <c r="AC188" i="14"/>
  <c r="AB188" i="14"/>
  <c r="AE188" i="14"/>
  <c r="Z188" i="14"/>
  <c r="A188" i="14"/>
  <c r="BX187" i="14"/>
  <c r="BW187" i="14"/>
  <c r="BV187" i="14"/>
  <c r="BU187" i="14"/>
  <c r="BT187" i="14"/>
  <c r="BS187" i="14"/>
  <c r="BR187" i="14"/>
  <c r="BQ187" i="14"/>
  <c r="BP187" i="14"/>
  <c r="BO187" i="14"/>
  <c r="BL187" i="14"/>
  <c r="BK187" i="14"/>
  <c r="BH187" i="14"/>
  <c r="BG187" i="14"/>
  <c r="BF187" i="14"/>
  <c r="BE187" i="14"/>
  <c r="BD187" i="14"/>
  <c r="BC187" i="14"/>
  <c r="BB187" i="14"/>
  <c r="AX187" i="14"/>
  <c r="AW187" i="14"/>
  <c r="AZ187" i="14"/>
  <c r="AU187" i="14"/>
  <c r="AT187" i="14"/>
  <c r="AS187" i="14"/>
  <c r="AI187" i="14"/>
  <c r="AH187" i="14"/>
  <c r="AG187" i="14"/>
  <c r="AF187" i="14"/>
  <c r="AD187" i="14"/>
  <c r="AC187" i="14"/>
  <c r="AB187" i="14"/>
  <c r="AE187" i="14"/>
  <c r="Z187" i="14"/>
  <c r="A187" i="14"/>
  <c r="BX186" i="14"/>
  <c r="BW186" i="14"/>
  <c r="BV186" i="14"/>
  <c r="BU186" i="14"/>
  <c r="BT186" i="14"/>
  <c r="BS186" i="14"/>
  <c r="BR186" i="14"/>
  <c r="BQ186" i="14"/>
  <c r="BP186" i="14"/>
  <c r="BO186" i="14"/>
  <c r="BL186" i="14"/>
  <c r="BK186" i="14"/>
  <c r="BH186" i="14"/>
  <c r="BG186" i="14"/>
  <c r="BF186" i="14"/>
  <c r="BE186" i="14"/>
  <c r="BD186" i="14"/>
  <c r="BC186" i="14"/>
  <c r="BB186" i="14"/>
  <c r="AX186" i="14"/>
  <c r="AZ186" i="14"/>
  <c r="AU186" i="14"/>
  <c r="AT186" i="14"/>
  <c r="AS186" i="14"/>
  <c r="AI186" i="14"/>
  <c r="AH186" i="14"/>
  <c r="AG186" i="14"/>
  <c r="AF186" i="14"/>
  <c r="AD186" i="14"/>
  <c r="AC186" i="14"/>
  <c r="AB186" i="14"/>
  <c r="AE186" i="14"/>
  <c r="Z186" i="14"/>
  <c r="A186" i="14"/>
  <c r="BX185" i="14"/>
  <c r="BW185" i="14"/>
  <c r="BV185" i="14"/>
  <c r="BU185" i="14"/>
  <c r="BT185" i="14"/>
  <c r="BS185" i="14"/>
  <c r="BR185" i="14"/>
  <c r="BQ185" i="14"/>
  <c r="BP185" i="14"/>
  <c r="BO185" i="14"/>
  <c r="BL185" i="14"/>
  <c r="BK185" i="14"/>
  <c r="BH185" i="14"/>
  <c r="BG185" i="14"/>
  <c r="BF185" i="14"/>
  <c r="BE185" i="14"/>
  <c r="BD185" i="14"/>
  <c r="BC185" i="14"/>
  <c r="BB185" i="14"/>
  <c r="AX185" i="14"/>
  <c r="AW185" i="14"/>
  <c r="AZ185" i="14"/>
  <c r="AU185" i="14"/>
  <c r="AT185" i="14"/>
  <c r="AS185" i="14"/>
  <c r="AI185" i="14"/>
  <c r="AH185" i="14"/>
  <c r="AG185" i="14"/>
  <c r="AF185" i="14"/>
  <c r="AD185" i="14"/>
  <c r="AC185" i="14"/>
  <c r="AB185" i="14"/>
  <c r="AE185" i="14"/>
  <c r="Z185" i="14"/>
  <c r="A185" i="14"/>
  <c r="BX184" i="14"/>
  <c r="BW184" i="14"/>
  <c r="BV184" i="14"/>
  <c r="BU184" i="14"/>
  <c r="BT184" i="14"/>
  <c r="BS184" i="14"/>
  <c r="BR184" i="14"/>
  <c r="BQ184" i="14"/>
  <c r="BP184" i="14"/>
  <c r="BO184" i="14"/>
  <c r="BL184" i="14"/>
  <c r="BK184" i="14"/>
  <c r="BH184" i="14"/>
  <c r="BG184" i="14"/>
  <c r="BF184" i="14"/>
  <c r="BE184" i="14"/>
  <c r="BD184" i="14"/>
  <c r="BC184" i="14"/>
  <c r="BB184" i="14"/>
  <c r="AX184" i="14"/>
  <c r="AZ184" i="14"/>
  <c r="AU184" i="14"/>
  <c r="AT184" i="14"/>
  <c r="AS184" i="14"/>
  <c r="AI184" i="14"/>
  <c r="AH184" i="14"/>
  <c r="AG184" i="14"/>
  <c r="AF184" i="14"/>
  <c r="AD184" i="14"/>
  <c r="AC184" i="14"/>
  <c r="AB184" i="14"/>
  <c r="AE184" i="14"/>
  <c r="Z184" i="14"/>
  <c r="A184" i="14"/>
  <c r="BX183" i="14"/>
  <c r="BW183" i="14"/>
  <c r="BV183" i="14"/>
  <c r="BU183" i="14"/>
  <c r="BT183" i="14"/>
  <c r="BS183" i="14"/>
  <c r="BR183" i="14"/>
  <c r="BQ183" i="14"/>
  <c r="BP183" i="14"/>
  <c r="BO183" i="14"/>
  <c r="BL183" i="14"/>
  <c r="BK183" i="14"/>
  <c r="BH183" i="14"/>
  <c r="BG183" i="14"/>
  <c r="BF183" i="14"/>
  <c r="BE183" i="14"/>
  <c r="BD183" i="14"/>
  <c r="BC183" i="14"/>
  <c r="BB183" i="14"/>
  <c r="AX183" i="14"/>
  <c r="AW183" i="14"/>
  <c r="AZ183" i="14"/>
  <c r="AU183" i="14"/>
  <c r="AT183" i="14"/>
  <c r="AS183" i="14"/>
  <c r="AI183" i="14"/>
  <c r="AH183" i="14"/>
  <c r="AG183" i="14"/>
  <c r="AF183" i="14"/>
  <c r="AD183" i="14"/>
  <c r="AC183" i="14"/>
  <c r="AB183" i="14"/>
  <c r="AE183" i="14"/>
  <c r="Z183" i="14"/>
  <c r="A183" i="14"/>
  <c r="BX182" i="14"/>
  <c r="BW182" i="14"/>
  <c r="BV182" i="14"/>
  <c r="BU182" i="14"/>
  <c r="BT182" i="14"/>
  <c r="BS182" i="14"/>
  <c r="BR182" i="14"/>
  <c r="BQ182" i="14"/>
  <c r="BP182" i="14"/>
  <c r="BO182" i="14"/>
  <c r="BL182" i="14"/>
  <c r="BK182" i="14"/>
  <c r="BH182" i="14"/>
  <c r="BG182" i="14"/>
  <c r="BF182" i="14"/>
  <c r="BE182" i="14"/>
  <c r="BD182" i="14"/>
  <c r="BC182" i="14"/>
  <c r="BB182" i="14"/>
  <c r="AX182" i="14"/>
  <c r="AZ182" i="14"/>
  <c r="AU182" i="14"/>
  <c r="AT182" i="14"/>
  <c r="AS182" i="14"/>
  <c r="AI182" i="14"/>
  <c r="AH182" i="14"/>
  <c r="AG182" i="14"/>
  <c r="AF182" i="14"/>
  <c r="AD182" i="14"/>
  <c r="AC182" i="14"/>
  <c r="AB182" i="14"/>
  <c r="AE182" i="14"/>
  <c r="Z182" i="14"/>
  <c r="A182" i="14"/>
  <c r="BX181" i="14"/>
  <c r="BW181" i="14"/>
  <c r="BV181" i="14"/>
  <c r="BU181" i="14"/>
  <c r="BT181" i="14"/>
  <c r="BS181" i="14"/>
  <c r="BR181" i="14"/>
  <c r="BQ181" i="14"/>
  <c r="BP181" i="14"/>
  <c r="BO181" i="14"/>
  <c r="BL181" i="14"/>
  <c r="BK181" i="14"/>
  <c r="BH181" i="14"/>
  <c r="BG181" i="14"/>
  <c r="BF181" i="14"/>
  <c r="BE181" i="14"/>
  <c r="BD181" i="14"/>
  <c r="BC181" i="14"/>
  <c r="BB181" i="14"/>
  <c r="AX181" i="14"/>
  <c r="AW181" i="14"/>
  <c r="AZ181" i="14"/>
  <c r="AU181" i="14"/>
  <c r="AT181" i="14"/>
  <c r="AS181" i="14"/>
  <c r="AI181" i="14"/>
  <c r="AH181" i="14"/>
  <c r="AG181" i="14"/>
  <c r="AF181" i="14"/>
  <c r="AD181" i="14"/>
  <c r="AC181" i="14"/>
  <c r="AB181" i="14"/>
  <c r="AE181" i="14"/>
  <c r="Z181" i="14"/>
  <c r="A181" i="14"/>
  <c r="BX180" i="14"/>
  <c r="BW180" i="14"/>
  <c r="BV180" i="14"/>
  <c r="BU180" i="14"/>
  <c r="BT180" i="14"/>
  <c r="BS180" i="14"/>
  <c r="BR180" i="14"/>
  <c r="BQ180" i="14"/>
  <c r="BP180" i="14"/>
  <c r="BO180" i="14"/>
  <c r="BL180" i="14"/>
  <c r="BK180" i="14"/>
  <c r="BH180" i="14"/>
  <c r="BG180" i="14"/>
  <c r="BF180" i="14"/>
  <c r="BE180" i="14"/>
  <c r="BD180" i="14"/>
  <c r="BC180" i="14"/>
  <c r="BB180" i="14"/>
  <c r="AX180" i="14"/>
  <c r="AZ180" i="14"/>
  <c r="AU180" i="14"/>
  <c r="AT180" i="14"/>
  <c r="AS180" i="14"/>
  <c r="AI180" i="14"/>
  <c r="AH180" i="14"/>
  <c r="AG180" i="14"/>
  <c r="AF180" i="14"/>
  <c r="AD180" i="14"/>
  <c r="AC180" i="14"/>
  <c r="AB180" i="14"/>
  <c r="AE180" i="14"/>
  <c r="Z180" i="14"/>
  <c r="A180" i="14"/>
  <c r="BX179" i="14"/>
  <c r="BW179" i="14"/>
  <c r="BV179" i="14"/>
  <c r="BU179" i="14"/>
  <c r="BT179" i="14"/>
  <c r="BS179" i="14"/>
  <c r="BR179" i="14"/>
  <c r="BQ179" i="14"/>
  <c r="BP179" i="14"/>
  <c r="BO179" i="14"/>
  <c r="BL179" i="14"/>
  <c r="BK179" i="14"/>
  <c r="BH179" i="14"/>
  <c r="BG179" i="14"/>
  <c r="BF179" i="14"/>
  <c r="BE179" i="14"/>
  <c r="BD179" i="14"/>
  <c r="BC179" i="14"/>
  <c r="BB179" i="14"/>
  <c r="AX179" i="14"/>
  <c r="AW179" i="14"/>
  <c r="AZ179" i="14"/>
  <c r="AU179" i="14"/>
  <c r="AV179" i="14"/>
  <c r="AT179" i="14"/>
  <c r="AS179" i="14"/>
  <c r="AI179" i="14"/>
  <c r="AH179" i="14"/>
  <c r="AG179" i="14"/>
  <c r="AF179" i="14"/>
  <c r="AD179" i="14"/>
  <c r="AC179" i="14"/>
  <c r="AB179" i="14"/>
  <c r="AE179" i="14"/>
  <c r="Z179" i="14"/>
  <c r="A179" i="14"/>
  <c r="BX178" i="14"/>
  <c r="BW178" i="14"/>
  <c r="BV178" i="14"/>
  <c r="BU178" i="14"/>
  <c r="BT178" i="14"/>
  <c r="BS178" i="14"/>
  <c r="BR178" i="14"/>
  <c r="BQ178" i="14"/>
  <c r="BP178" i="14"/>
  <c r="BO178" i="14"/>
  <c r="BL178" i="14"/>
  <c r="BK178" i="14"/>
  <c r="BH178" i="14"/>
  <c r="BG178" i="14"/>
  <c r="BF178" i="14"/>
  <c r="BE178" i="14"/>
  <c r="BD178" i="14"/>
  <c r="BC178" i="14"/>
  <c r="BB178" i="14"/>
  <c r="AX178" i="14"/>
  <c r="AW178" i="14"/>
  <c r="AZ178" i="14"/>
  <c r="AU178" i="14"/>
  <c r="AV178" i="14"/>
  <c r="AT178" i="14"/>
  <c r="AS178" i="14"/>
  <c r="AI178" i="14"/>
  <c r="AH178" i="14"/>
  <c r="AG178" i="14"/>
  <c r="AF178" i="14"/>
  <c r="AD178" i="14"/>
  <c r="AC178" i="14"/>
  <c r="AB178" i="14"/>
  <c r="AE178" i="14"/>
  <c r="Z178" i="14"/>
  <c r="A178" i="14"/>
  <c r="BX177" i="14"/>
  <c r="BW177" i="14"/>
  <c r="BV177" i="14"/>
  <c r="BU177" i="14"/>
  <c r="BT177" i="14"/>
  <c r="BS177" i="14"/>
  <c r="BR177" i="14"/>
  <c r="BQ177" i="14"/>
  <c r="BP177" i="14"/>
  <c r="BO177" i="14"/>
  <c r="BL177" i="14"/>
  <c r="BK177" i="14"/>
  <c r="BH177" i="14"/>
  <c r="BG177" i="14"/>
  <c r="BF177" i="14"/>
  <c r="BE177" i="14"/>
  <c r="BD177" i="14"/>
  <c r="BC177" i="14"/>
  <c r="BB177" i="14"/>
  <c r="AX177" i="14"/>
  <c r="AW177" i="14"/>
  <c r="AZ177" i="14"/>
  <c r="AU177" i="14"/>
  <c r="AV177" i="14"/>
  <c r="AT177" i="14"/>
  <c r="AS177" i="14"/>
  <c r="AI177" i="14"/>
  <c r="AH177" i="14"/>
  <c r="AG177" i="14"/>
  <c r="AF177" i="14"/>
  <c r="AD177" i="14"/>
  <c r="AC177" i="14"/>
  <c r="AB177" i="14"/>
  <c r="AE177" i="14"/>
  <c r="Z177" i="14"/>
  <c r="A177" i="14"/>
  <c r="BX176" i="14"/>
  <c r="BW176" i="14"/>
  <c r="BV176" i="14"/>
  <c r="BU176" i="14"/>
  <c r="BT176" i="14"/>
  <c r="BS176" i="14"/>
  <c r="BR176" i="14"/>
  <c r="BQ176" i="14"/>
  <c r="BP176" i="14"/>
  <c r="BO176" i="14"/>
  <c r="BL176" i="14"/>
  <c r="BK176" i="14"/>
  <c r="BH176" i="14"/>
  <c r="BG176" i="14"/>
  <c r="BF176" i="14"/>
  <c r="BE176" i="14"/>
  <c r="BD176" i="14"/>
  <c r="BC176" i="14"/>
  <c r="BB176" i="14"/>
  <c r="AX176" i="14"/>
  <c r="AW176" i="14"/>
  <c r="AZ176" i="14"/>
  <c r="AU176" i="14"/>
  <c r="AV176" i="14"/>
  <c r="AT176" i="14"/>
  <c r="AS176" i="14"/>
  <c r="AI176" i="14"/>
  <c r="AH176" i="14"/>
  <c r="AG176" i="14"/>
  <c r="AF176" i="14"/>
  <c r="AD176" i="14"/>
  <c r="AC176" i="14"/>
  <c r="AB176" i="14"/>
  <c r="AE176" i="14"/>
  <c r="Z176" i="14"/>
  <c r="A176" i="14"/>
  <c r="BX175" i="14"/>
  <c r="BW175" i="14"/>
  <c r="BV175" i="14"/>
  <c r="BU175" i="14"/>
  <c r="BT175" i="14"/>
  <c r="BS175" i="14"/>
  <c r="BR175" i="14"/>
  <c r="BQ175" i="14"/>
  <c r="BP175" i="14"/>
  <c r="BO175" i="14"/>
  <c r="BL175" i="14"/>
  <c r="BK175" i="14"/>
  <c r="BH175" i="14"/>
  <c r="BG175" i="14"/>
  <c r="BF175" i="14"/>
  <c r="BE175" i="14"/>
  <c r="BD175" i="14"/>
  <c r="BC175" i="14"/>
  <c r="BB175" i="14"/>
  <c r="AX175" i="14"/>
  <c r="AW175" i="14"/>
  <c r="AZ175" i="14"/>
  <c r="AU175" i="14"/>
  <c r="AV175" i="14"/>
  <c r="AT175" i="14"/>
  <c r="AS175" i="14"/>
  <c r="AI175" i="14"/>
  <c r="AH175" i="14"/>
  <c r="AG175" i="14"/>
  <c r="AF175" i="14"/>
  <c r="AD175" i="14"/>
  <c r="AC175" i="14"/>
  <c r="AB175" i="14"/>
  <c r="AE175" i="14"/>
  <c r="Z175" i="14"/>
  <c r="A175" i="14"/>
  <c r="BX174" i="14"/>
  <c r="BW174" i="14"/>
  <c r="BV174" i="14"/>
  <c r="BU174" i="14"/>
  <c r="BT174" i="14"/>
  <c r="BS174" i="14"/>
  <c r="BR174" i="14"/>
  <c r="BQ174" i="14"/>
  <c r="BP174" i="14"/>
  <c r="BO174" i="14"/>
  <c r="BL174" i="14"/>
  <c r="BK174" i="14"/>
  <c r="BH174" i="14"/>
  <c r="BG174" i="14"/>
  <c r="BF174" i="14"/>
  <c r="BE174" i="14"/>
  <c r="BD174" i="14"/>
  <c r="BC174" i="14"/>
  <c r="BB174" i="14"/>
  <c r="AX174" i="14"/>
  <c r="AW174" i="14"/>
  <c r="AZ174" i="14"/>
  <c r="AU174" i="14"/>
  <c r="AV174" i="14"/>
  <c r="AT174" i="14"/>
  <c r="AS174" i="14"/>
  <c r="AI174" i="14"/>
  <c r="AH174" i="14"/>
  <c r="AG174" i="14"/>
  <c r="AF174" i="14"/>
  <c r="AD174" i="14"/>
  <c r="AC174" i="14"/>
  <c r="AB174" i="14"/>
  <c r="AE174" i="14"/>
  <c r="Z174" i="14"/>
  <c r="A174" i="14"/>
  <c r="BX173" i="14"/>
  <c r="BW173" i="14"/>
  <c r="BV173" i="14"/>
  <c r="BU173" i="14"/>
  <c r="BT173" i="14"/>
  <c r="BS173" i="14"/>
  <c r="BR173" i="14"/>
  <c r="BQ173" i="14"/>
  <c r="BP173" i="14"/>
  <c r="BO173" i="14"/>
  <c r="BL173" i="14"/>
  <c r="BK173" i="14"/>
  <c r="BH173" i="14"/>
  <c r="BG173" i="14"/>
  <c r="BF173" i="14"/>
  <c r="BE173" i="14"/>
  <c r="BD173" i="14"/>
  <c r="BC173" i="14"/>
  <c r="BB173" i="14"/>
  <c r="AX173" i="14"/>
  <c r="AW173" i="14"/>
  <c r="AZ173" i="14"/>
  <c r="AU173" i="14"/>
  <c r="AV173" i="14"/>
  <c r="AT173" i="14"/>
  <c r="AS173" i="14"/>
  <c r="AI173" i="14"/>
  <c r="AH173" i="14"/>
  <c r="AG173" i="14"/>
  <c r="AF173" i="14"/>
  <c r="AD173" i="14"/>
  <c r="AC173" i="14"/>
  <c r="AB173" i="14"/>
  <c r="AE173" i="14"/>
  <c r="Z173" i="14"/>
  <c r="A173" i="14"/>
  <c r="BX172" i="14"/>
  <c r="BW172" i="14"/>
  <c r="BV172" i="14"/>
  <c r="BU172" i="14"/>
  <c r="BT172" i="14"/>
  <c r="BS172" i="14"/>
  <c r="BR172" i="14"/>
  <c r="BQ172" i="14"/>
  <c r="BP172" i="14"/>
  <c r="BO172" i="14"/>
  <c r="BL172" i="14"/>
  <c r="BK172" i="14"/>
  <c r="BH172" i="14"/>
  <c r="BG172" i="14"/>
  <c r="BF172" i="14"/>
  <c r="BE172" i="14"/>
  <c r="BD172" i="14"/>
  <c r="BC172" i="14"/>
  <c r="BB172" i="14"/>
  <c r="AX172" i="14"/>
  <c r="AW172" i="14"/>
  <c r="AZ172" i="14"/>
  <c r="AU172" i="14"/>
  <c r="AV172" i="14"/>
  <c r="AT172" i="14"/>
  <c r="AS172" i="14"/>
  <c r="AI172" i="14"/>
  <c r="AH172" i="14"/>
  <c r="AG172" i="14"/>
  <c r="AF172" i="14"/>
  <c r="AD172" i="14"/>
  <c r="AC172" i="14"/>
  <c r="AB172" i="14"/>
  <c r="AE172" i="14"/>
  <c r="Z172" i="14"/>
  <c r="A172" i="14"/>
  <c r="BX171" i="14"/>
  <c r="BW171" i="14"/>
  <c r="BV171" i="14"/>
  <c r="BU171" i="14"/>
  <c r="BT171" i="14"/>
  <c r="BS171" i="14"/>
  <c r="BR171" i="14"/>
  <c r="BQ171" i="14"/>
  <c r="BP171" i="14"/>
  <c r="BO171" i="14"/>
  <c r="BL171" i="14"/>
  <c r="BK171" i="14"/>
  <c r="BH171" i="14"/>
  <c r="BG171" i="14"/>
  <c r="BF171" i="14"/>
  <c r="BE171" i="14"/>
  <c r="BD171" i="14"/>
  <c r="BC171" i="14"/>
  <c r="BB171" i="14"/>
  <c r="AX171" i="14"/>
  <c r="AW171" i="14"/>
  <c r="AZ171" i="14"/>
  <c r="AU171" i="14"/>
  <c r="AV171" i="14"/>
  <c r="AT171" i="14"/>
  <c r="AS171" i="14"/>
  <c r="AI171" i="14"/>
  <c r="AH171" i="14"/>
  <c r="AG171" i="14"/>
  <c r="AF171" i="14"/>
  <c r="AD171" i="14"/>
  <c r="AC171" i="14"/>
  <c r="AB171" i="14"/>
  <c r="AE171" i="14"/>
  <c r="Z171" i="14"/>
  <c r="A171" i="14"/>
  <c r="BX170" i="14"/>
  <c r="BW170" i="14"/>
  <c r="BV170" i="14"/>
  <c r="BU170" i="14"/>
  <c r="BT170" i="14"/>
  <c r="BS170" i="14"/>
  <c r="BR170" i="14"/>
  <c r="BQ170" i="14"/>
  <c r="BP170" i="14"/>
  <c r="BO170" i="14"/>
  <c r="BL170" i="14"/>
  <c r="BK170" i="14"/>
  <c r="BH170" i="14"/>
  <c r="BG170" i="14"/>
  <c r="BF170" i="14"/>
  <c r="BE170" i="14"/>
  <c r="BD170" i="14"/>
  <c r="BC170" i="14"/>
  <c r="BB170" i="14"/>
  <c r="AX170" i="14"/>
  <c r="AW170" i="14"/>
  <c r="AZ170" i="14"/>
  <c r="AU170" i="14"/>
  <c r="AV170" i="14"/>
  <c r="AT170" i="14"/>
  <c r="AS170" i="14"/>
  <c r="AI170" i="14"/>
  <c r="AH170" i="14"/>
  <c r="AG170" i="14"/>
  <c r="AF170" i="14"/>
  <c r="AD170" i="14"/>
  <c r="AC170" i="14"/>
  <c r="AB170" i="14"/>
  <c r="AE170" i="14"/>
  <c r="Z170" i="14"/>
  <c r="A170" i="14"/>
  <c r="BX169" i="14"/>
  <c r="BW169" i="14"/>
  <c r="BV169" i="14"/>
  <c r="BU169" i="14"/>
  <c r="BT169" i="14"/>
  <c r="BS169" i="14"/>
  <c r="BR169" i="14"/>
  <c r="BQ169" i="14"/>
  <c r="BP169" i="14"/>
  <c r="BO169" i="14"/>
  <c r="BL169" i="14"/>
  <c r="BK169" i="14"/>
  <c r="BH169" i="14"/>
  <c r="BG169" i="14"/>
  <c r="BF169" i="14"/>
  <c r="BE169" i="14"/>
  <c r="BD169" i="14"/>
  <c r="BC169" i="14"/>
  <c r="BB169" i="14"/>
  <c r="AX169" i="14"/>
  <c r="AW169" i="14"/>
  <c r="AZ169" i="14"/>
  <c r="AU169" i="14"/>
  <c r="AV169" i="14"/>
  <c r="AT169" i="14"/>
  <c r="AI169" i="14"/>
  <c r="AH169" i="14"/>
  <c r="AG169" i="14"/>
  <c r="AF169" i="14"/>
  <c r="AD169" i="14"/>
  <c r="AC169" i="14"/>
  <c r="AB169" i="14"/>
  <c r="AE169" i="14"/>
  <c r="Z169" i="14"/>
  <c r="A169" i="14"/>
  <c r="BX168" i="14"/>
  <c r="BW168" i="14"/>
  <c r="BV168" i="14"/>
  <c r="BU168" i="14"/>
  <c r="BT168" i="14"/>
  <c r="BS168" i="14"/>
  <c r="BR168" i="14"/>
  <c r="BQ168" i="14"/>
  <c r="BP168" i="14"/>
  <c r="BO168" i="14"/>
  <c r="BL168" i="14"/>
  <c r="BK168" i="14"/>
  <c r="BH168" i="14"/>
  <c r="BG168" i="14"/>
  <c r="BF168" i="14"/>
  <c r="BE168" i="14"/>
  <c r="BD168" i="14"/>
  <c r="BC168" i="14"/>
  <c r="BB168" i="14"/>
  <c r="AX168" i="14"/>
  <c r="AW168" i="14"/>
  <c r="AZ168" i="14"/>
  <c r="AU168" i="14"/>
  <c r="AV168" i="14"/>
  <c r="L164" i="9"/>
  <c r="AT168" i="14"/>
  <c r="AS168" i="14"/>
  <c r="AI168" i="14"/>
  <c r="AH168" i="14"/>
  <c r="AG168" i="14"/>
  <c r="AF168" i="14"/>
  <c r="AD168" i="14"/>
  <c r="AC168" i="14"/>
  <c r="AB168" i="14"/>
  <c r="AE168" i="14"/>
  <c r="Z168" i="14"/>
  <c r="A168" i="14"/>
  <c r="BX167" i="14"/>
  <c r="BW167" i="14"/>
  <c r="BV167" i="14"/>
  <c r="BU167" i="14"/>
  <c r="BT167" i="14"/>
  <c r="BS167" i="14"/>
  <c r="BR167" i="14"/>
  <c r="BQ167" i="14"/>
  <c r="BP167" i="14"/>
  <c r="BO167" i="14"/>
  <c r="BL167" i="14"/>
  <c r="BK167" i="14"/>
  <c r="BH167" i="14"/>
  <c r="BG167" i="14"/>
  <c r="BF167" i="14"/>
  <c r="BE167" i="14"/>
  <c r="BD167" i="14"/>
  <c r="BC167" i="14"/>
  <c r="BB167" i="14"/>
  <c r="AX167" i="14"/>
  <c r="AW167" i="14"/>
  <c r="AZ167" i="14"/>
  <c r="AU167" i="14"/>
  <c r="AV167" i="14"/>
  <c r="AT167" i="14"/>
  <c r="AI167" i="14"/>
  <c r="AH167" i="14"/>
  <c r="AG167" i="14"/>
  <c r="N163" i="9"/>
  <c r="AF167" i="14"/>
  <c r="AD167" i="14"/>
  <c r="AC167" i="14"/>
  <c r="AB167" i="14"/>
  <c r="AE167" i="14"/>
  <c r="Z167" i="14"/>
  <c r="A167" i="14"/>
  <c r="BX166" i="14"/>
  <c r="BW166" i="14"/>
  <c r="BV166" i="14"/>
  <c r="BU166" i="14"/>
  <c r="BT166" i="14"/>
  <c r="BS166" i="14"/>
  <c r="BR166" i="14"/>
  <c r="BQ166" i="14"/>
  <c r="BP166" i="14"/>
  <c r="BO166" i="14"/>
  <c r="BL166" i="14"/>
  <c r="BK166" i="14"/>
  <c r="BH166" i="14"/>
  <c r="BG166" i="14"/>
  <c r="BF166" i="14"/>
  <c r="BE166" i="14"/>
  <c r="BD166" i="14"/>
  <c r="BC166" i="14"/>
  <c r="BB166" i="14"/>
  <c r="AX166" i="14"/>
  <c r="AW166" i="14"/>
  <c r="AZ166" i="14"/>
  <c r="AU166" i="14"/>
  <c r="AV166" i="14"/>
  <c r="L162" i="9"/>
  <c r="AT166" i="14"/>
  <c r="AI166" i="14"/>
  <c r="AH166" i="14"/>
  <c r="AG166" i="14"/>
  <c r="AF166" i="14"/>
  <c r="AD166" i="14"/>
  <c r="AC166" i="14"/>
  <c r="AB166" i="14"/>
  <c r="AE166" i="14"/>
  <c r="Z166" i="14"/>
  <c r="A166" i="14"/>
  <c r="BX165" i="14"/>
  <c r="BW165" i="14"/>
  <c r="BV165" i="14"/>
  <c r="BU165" i="14"/>
  <c r="BT165" i="14"/>
  <c r="BS165" i="14"/>
  <c r="BR165" i="14"/>
  <c r="BQ165" i="14"/>
  <c r="BP165" i="14"/>
  <c r="BO165" i="14"/>
  <c r="BL165" i="14"/>
  <c r="BK165" i="14"/>
  <c r="BH165" i="14"/>
  <c r="BG165" i="14"/>
  <c r="BF165" i="14"/>
  <c r="BE165" i="14"/>
  <c r="BD165" i="14"/>
  <c r="BC165" i="14"/>
  <c r="BB165" i="14"/>
  <c r="AX165" i="14"/>
  <c r="AW165" i="14"/>
  <c r="AZ165" i="14"/>
  <c r="AU165" i="14"/>
  <c r="AV165" i="14"/>
  <c r="AT165" i="14"/>
  <c r="AS165" i="14"/>
  <c r="AI165" i="14"/>
  <c r="AH165" i="14"/>
  <c r="AG165" i="14"/>
  <c r="N161" i="9"/>
  <c r="AF165" i="14"/>
  <c r="AD165" i="14"/>
  <c r="AC165" i="14"/>
  <c r="AB165" i="14"/>
  <c r="AE165" i="14"/>
  <c r="Z165" i="14"/>
  <c r="A165" i="14"/>
  <c r="BX164" i="14"/>
  <c r="BW164" i="14"/>
  <c r="BV164" i="14"/>
  <c r="BU164" i="14"/>
  <c r="BT164" i="14"/>
  <c r="BS164" i="14"/>
  <c r="BR164" i="14"/>
  <c r="BQ164" i="14"/>
  <c r="BP164" i="14"/>
  <c r="BO164" i="14"/>
  <c r="BL164" i="14"/>
  <c r="BK164" i="14"/>
  <c r="BH164" i="14"/>
  <c r="BG164" i="14"/>
  <c r="BF164" i="14"/>
  <c r="BE164" i="14"/>
  <c r="BD164" i="14"/>
  <c r="BC164" i="14"/>
  <c r="BB164" i="14"/>
  <c r="AX164" i="14"/>
  <c r="AW164" i="14"/>
  <c r="AZ164" i="14"/>
  <c r="AU164" i="14"/>
  <c r="AV164" i="14"/>
  <c r="L160" i="9"/>
  <c r="AT164" i="14"/>
  <c r="AI164" i="14"/>
  <c r="AH164" i="14"/>
  <c r="AG164" i="14"/>
  <c r="AF164" i="14"/>
  <c r="AD164" i="14"/>
  <c r="AC164" i="14"/>
  <c r="AB164" i="14"/>
  <c r="AE164" i="14"/>
  <c r="Z164" i="14"/>
  <c r="A164" i="14"/>
  <c r="BX163" i="14"/>
  <c r="BW163" i="14"/>
  <c r="BV163" i="14"/>
  <c r="BU163" i="14"/>
  <c r="BT163" i="14"/>
  <c r="BS163" i="14"/>
  <c r="BR163" i="14"/>
  <c r="BQ163" i="14"/>
  <c r="BP163" i="14"/>
  <c r="BO163" i="14"/>
  <c r="BL163" i="14"/>
  <c r="BK163" i="14"/>
  <c r="BH163" i="14"/>
  <c r="BG163" i="14"/>
  <c r="BF163" i="14"/>
  <c r="BE163" i="14"/>
  <c r="BD163" i="14"/>
  <c r="BC163" i="14"/>
  <c r="BB163" i="14"/>
  <c r="AX163" i="14"/>
  <c r="AZ163" i="14"/>
  <c r="AU163" i="14"/>
  <c r="AS163" i="14"/>
  <c r="AT163" i="14"/>
  <c r="AI163" i="14"/>
  <c r="AH163" i="14"/>
  <c r="AG163" i="14"/>
  <c r="AF163" i="14"/>
  <c r="AD163" i="14"/>
  <c r="AC163" i="14"/>
  <c r="AB163" i="14"/>
  <c r="AE163" i="14"/>
  <c r="Z163" i="14"/>
  <c r="A163" i="14"/>
  <c r="BX162" i="14"/>
  <c r="BW162" i="14"/>
  <c r="BV162" i="14"/>
  <c r="BU162" i="14"/>
  <c r="BT162" i="14"/>
  <c r="BS162" i="14"/>
  <c r="BR162" i="14"/>
  <c r="BQ162" i="14"/>
  <c r="BP162" i="14"/>
  <c r="BO162" i="14"/>
  <c r="BL162" i="14"/>
  <c r="BK162" i="14"/>
  <c r="BH162" i="14"/>
  <c r="BG162" i="14"/>
  <c r="BF162" i="14"/>
  <c r="BE162" i="14"/>
  <c r="BD162" i="14"/>
  <c r="BC162" i="14"/>
  <c r="BB162" i="14"/>
  <c r="AX162" i="14"/>
  <c r="AW162" i="14"/>
  <c r="AZ162" i="14"/>
  <c r="AU162" i="14"/>
  <c r="AS162" i="14"/>
  <c r="AT162" i="14"/>
  <c r="AI162" i="14"/>
  <c r="AH162" i="14"/>
  <c r="AG162" i="14"/>
  <c r="AF162" i="14"/>
  <c r="AD162" i="14"/>
  <c r="AC162" i="14"/>
  <c r="AB162" i="14"/>
  <c r="AE162" i="14"/>
  <c r="Z162" i="14"/>
  <c r="A162" i="14"/>
  <c r="BX161" i="14"/>
  <c r="BW161" i="14"/>
  <c r="BV161" i="14"/>
  <c r="BU161" i="14"/>
  <c r="BT161" i="14"/>
  <c r="BS161" i="14"/>
  <c r="BR161" i="14"/>
  <c r="BQ161" i="14"/>
  <c r="BP161" i="14"/>
  <c r="BO161" i="14"/>
  <c r="BL161" i="14"/>
  <c r="BK161" i="14"/>
  <c r="BH161" i="14"/>
  <c r="BG161" i="14"/>
  <c r="BF161" i="14"/>
  <c r="BE161" i="14"/>
  <c r="BD161" i="14"/>
  <c r="BC161" i="14"/>
  <c r="BB161" i="14"/>
  <c r="AX161" i="14"/>
  <c r="AZ161" i="14"/>
  <c r="AU161" i="14"/>
  <c r="AS161" i="14"/>
  <c r="AT161" i="14"/>
  <c r="AI161" i="14"/>
  <c r="AH161" i="14"/>
  <c r="AG161" i="14"/>
  <c r="N157" i="9"/>
  <c r="AF161" i="14"/>
  <c r="AD161" i="14"/>
  <c r="AC161" i="14"/>
  <c r="AB161" i="14"/>
  <c r="AE161" i="14"/>
  <c r="Z161" i="14"/>
  <c r="A161" i="14"/>
  <c r="BX160" i="14"/>
  <c r="BW160" i="14"/>
  <c r="BV160" i="14"/>
  <c r="BU160" i="14"/>
  <c r="BT160" i="14"/>
  <c r="BS160" i="14"/>
  <c r="BR160" i="14"/>
  <c r="BQ160" i="14"/>
  <c r="BP160" i="14"/>
  <c r="BO160" i="14"/>
  <c r="BL160" i="14"/>
  <c r="BK160" i="14"/>
  <c r="BH160" i="14"/>
  <c r="BG160" i="14"/>
  <c r="BF160" i="14"/>
  <c r="BE160" i="14"/>
  <c r="BD160" i="14"/>
  <c r="BC160" i="14"/>
  <c r="BB160" i="14"/>
  <c r="AX160" i="14"/>
  <c r="AW160" i="14"/>
  <c r="AZ160" i="14"/>
  <c r="AU160" i="14"/>
  <c r="C156" i="9"/>
  <c r="AT160" i="14"/>
  <c r="AS160" i="14"/>
  <c r="AI160" i="14"/>
  <c r="AH160" i="14"/>
  <c r="AG160" i="14"/>
  <c r="N156" i="9"/>
  <c r="AF160" i="14"/>
  <c r="AD160" i="14"/>
  <c r="AC160" i="14"/>
  <c r="AB160" i="14"/>
  <c r="AE160" i="14"/>
  <c r="Z160" i="14"/>
  <c r="A160" i="14"/>
  <c r="BX159" i="14"/>
  <c r="BW159" i="14"/>
  <c r="BV159" i="14"/>
  <c r="BU159" i="14"/>
  <c r="BT159" i="14"/>
  <c r="BS159" i="14"/>
  <c r="BR159" i="14"/>
  <c r="BQ159" i="14"/>
  <c r="BP159" i="14"/>
  <c r="BO159" i="14"/>
  <c r="BL159" i="14"/>
  <c r="BK159" i="14"/>
  <c r="BH159" i="14"/>
  <c r="BG159" i="14"/>
  <c r="BF159" i="14"/>
  <c r="BE159" i="14"/>
  <c r="BD159" i="14"/>
  <c r="BC159" i="14"/>
  <c r="BB159" i="14"/>
  <c r="AX159" i="14"/>
  <c r="AZ159" i="14"/>
  <c r="AU159" i="14"/>
  <c r="AT159" i="14"/>
  <c r="AS159" i="14"/>
  <c r="AI159" i="14"/>
  <c r="AH159" i="14"/>
  <c r="AG159" i="14"/>
  <c r="AF159" i="14"/>
  <c r="AD159" i="14"/>
  <c r="AC159" i="14"/>
  <c r="AB159" i="14"/>
  <c r="AE159" i="14"/>
  <c r="Z159" i="14"/>
  <c r="A159" i="14"/>
  <c r="BX158" i="14"/>
  <c r="BW158" i="14"/>
  <c r="BV158" i="14"/>
  <c r="BU158" i="14"/>
  <c r="BT158" i="14"/>
  <c r="BS158" i="14"/>
  <c r="BR158" i="14"/>
  <c r="BQ158" i="14"/>
  <c r="BP158" i="14"/>
  <c r="BO158" i="14"/>
  <c r="BL158" i="14"/>
  <c r="BK158" i="14"/>
  <c r="BH158" i="14"/>
  <c r="BG158" i="14"/>
  <c r="BF158" i="14"/>
  <c r="BE158" i="14"/>
  <c r="BD158" i="14"/>
  <c r="BC158" i="14"/>
  <c r="BB158" i="14"/>
  <c r="AX158" i="14"/>
  <c r="AW158" i="14"/>
  <c r="AZ158" i="14"/>
  <c r="AU158" i="14"/>
  <c r="C154" i="9"/>
  <c r="AT158" i="14"/>
  <c r="AI158" i="14"/>
  <c r="AH158" i="14"/>
  <c r="AG158" i="14"/>
  <c r="N154" i="9"/>
  <c r="AF158" i="14"/>
  <c r="AD158" i="14"/>
  <c r="AC158" i="14"/>
  <c r="AB158" i="14"/>
  <c r="AE158" i="14"/>
  <c r="Z158" i="14"/>
  <c r="A158" i="14"/>
  <c r="BX157" i="14"/>
  <c r="BW157" i="14"/>
  <c r="BV157" i="14"/>
  <c r="BU157" i="14"/>
  <c r="BT157" i="14"/>
  <c r="BS157" i="14"/>
  <c r="BR157" i="14"/>
  <c r="BQ157" i="14"/>
  <c r="BP157" i="14"/>
  <c r="BO157" i="14"/>
  <c r="BL157" i="14"/>
  <c r="BK157" i="14"/>
  <c r="BH157" i="14"/>
  <c r="BG157" i="14"/>
  <c r="BF157" i="14"/>
  <c r="BE157" i="14"/>
  <c r="BD157" i="14"/>
  <c r="BC157" i="14"/>
  <c r="BB157" i="14"/>
  <c r="AX157" i="14"/>
  <c r="AZ157" i="14"/>
  <c r="AU157" i="14"/>
  <c r="AT157" i="14"/>
  <c r="AS157" i="14"/>
  <c r="AI157" i="14"/>
  <c r="AH157" i="14"/>
  <c r="AG157" i="14"/>
  <c r="N153" i="9"/>
  <c r="AF157" i="14"/>
  <c r="AD157" i="14"/>
  <c r="AC157" i="14"/>
  <c r="AB157" i="14"/>
  <c r="AE157" i="14"/>
  <c r="Z157" i="14"/>
  <c r="A157" i="14"/>
  <c r="BX156" i="14"/>
  <c r="BW156" i="14"/>
  <c r="BV156" i="14"/>
  <c r="BU156" i="14"/>
  <c r="BT156" i="14"/>
  <c r="BS156" i="14"/>
  <c r="BR156" i="14"/>
  <c r="BQ156" i="14"/>
  <c r="BP156" i="14"/>
  <c r="BO156" i="14"/>
  <c r="BL156" i="14"/>
  <c r="BK156" i="14"/>
  <c r="BH156" i="14"/>
  <c r="BG156" i="14"/>
  <c r="BF156" i="14"/>
  <c r="BE156" i="14"/>
  <c r="BD156" i="14"/>
  <c r="BC156" i="14"/>
  <c r="BB156" i="14"/>
  <c r="AX156" i="14"/>
  <c r="AW156" i="14"/>
  <c r="AZ156" i="14"/>
  <c r="AU156" i="14"/>
  <c r="C152" i="9"/>
  <c r="AT156" i="14"/>
  <c r="AS156" i="14"/>
  <c r="AI156" i="14"/>
  <c r="AH156" i="14"/>
  <c r="AG156" i="14"/>
  <c r="N152" i="9"/>
  <c r="AF156" i="14"/>
  <c r="AD156" i="14"/>
  <c r="AC156" i="14"/>
  <c r="AB156" i="14"/>
  <c r="AE156" i="14"/>
  <c r="Z156" i="14"/>
  <c r="A156" i="14"/>
  <c r="BX155" i="14"/>
  <c r="BW155" i="14"/>
  <c r="BV155" i="14"/>
  <c r="BU155" i="14"/>
  <c r="BT155" i="14"/>
  <c r="BS155" i="14"/>
  <c r="BR155" i="14"/>
  <c r="BQ155" i="14"/>
  <c r="BP155" i="14"/>
  <c r="BO155" i="14"/>
  <c r="BL155" i="14"/>
  <c r="BK155" i="14"/>
  <c r="BH155" i="14"/>
  <c r="BG155" i="14"/>
  <c r="BF155" i="14"/>
  <c r="BE155" i="14"/>
  <c r="BD155" i="14"/>
  <c r="BC155" i="14"/>
  <c r="BB155" i="14"/>
  <c r="AX155" i="14"/>
  <c r="AZ155" i="14"/>
  <c r="AU155" i="14"/>
  <c r="AS155" i="14"/>
  <c r="AT155" i="14"/>
  <c r="AI155" i="14"/>
  <c r="AH155" i="14"/>
  <c r="AG155" i="14"/>
  <c r="N151" i="9"/>
  <c r="AF155" i="14"/>
  <c r="AD155" i="14"/>
  <c r="AC155" i="14"/>
  <c r="AB155" i="14"/>
  <c r="AE155" i="14"/>
  <c r="Z155" i="14"/>
  <c r="A155" i="14"/>
  <c r="BX154" i="14"/>
  <c r="BW154" i="14"/>
  <c r="BV154" i="14"/>
  <c r="BU154" i="14"/>
  <c r="BT154" i="14"/>
  <c r="BS154" i="14"/>
  <c r="BR154" i="14"/>
  <c r="BQ154" i="14"/>
  <c r="BP154" i="14"/>
  <c r="BO154" i="14"/>
  <c r="BL154" i="14"/>
  <c r="BK154" i="14"/>
  <c r="BH154" i="14"/>
  <c r="BG154" i="14"/>
  <c r="BF154" i="14"/>
  <c r="BE154" i="14"/>
  <c r="BD154" i="14"/>
  <c r="BC154" i="14"/>
  <c r="BB154" i="14"/>
  <c r="AX154" i="14"/>
  <c r="AW154" i="14"/>
  <c r="AZ154" i="14"/>
  <c r="AU154" i="14"/>
  <c r="C150" i="9"/>
  <c r="AT154" i="14"/>
  <c r="AI154" i="14"/>
  <c r="AH154" i="14"/>
  <c r="AG154" i="14"/>
  <c r="N150" i="9"/>
  <c r="AF154" i="14"/>
  <c r="AD154" i="14"/>
  <c r="AC154" i="14"/>
  <c r="AB154" i="14"/>
  <c r="AE154" i="14"/>
  <c r="Z154" i="14"/>
  <c r="A154" i="14"/>
  <c r="BX153" i="14"/>
  <c r="BW153" i="14"/>
  <c r="BV153" i="14"/>
  <c r="BU153" i="14"/>
  <c r="BT153" i="14"/>
  <c r="BS153" i="14"/>
  <c r="BR153" i="14"/>
  <c r="BQ153" i="14"/>
  <c r="BP153" i="14"/>
  <c r="BO153" i="14"/>
  <c r="BL153" i="14"/>
  <c r="BK153" i="14"/>
  <c r="BH153" i="14"/>
  <c r="BG153" i="14"/>
  <c r="BF153" i="14"/>
  <c r="BE153" i="14"/>
  <c r="BD153" i="14"/>
  <c r="BC153" i="14"/>
  <c r="BB153" i="14"/>
  <c r="AX153" i="14"/>
  <c r="AW153" i="14"/>
  <c r="AZ153" i="14"/>
  <c r="AU153" i="14"/>
  <c r="AV153" i="14"/>
  <c r="AT153" i="14"/>
  <c r="AI153" i="14"/>
  <c r="AH153" i="14"/>
  <c r="AG153" i="14"/>
  <c r="N149" i="9"/>
  <c r="AF153" i="14"/>
  <c r="AD153" i="14"/>
  <c r="AC153" i="14"/>
  <c r="AB153" i="14"/>
  <c r="AE153" i="14"/>
  <c r="Z153" i="14"/>
  <c r="A153" i="14"/>
  <c r="BX152" i="14"/>
  <c r="BW152" i="14"/>
  <c r="BV152" i="14"/>
  <c r="BU152" i="14"/>
  <c r="BT152" i="14"/>
  <c r="BS152" i="14"/>
  <c r="BR152" i="14"/>
  <c r="BQ152" i="14"/>
  <c r="BP152" i="14"/>
  <c r="BO152" i="14"/>
  <c r="BL152" i="14"/>
  <c r="BK152" i="14"/>
  <c r="BH152" i="14"/>
  <c r="BG152" i="14"/>
  <c r="BF152" i="14"/>
  <c r="BE152" i="14"/>
  <c r="BD152" i="14"/>
  <c r="BC152" i="14"/>
  <c r="BB152" i="14"/>
  <c r="AX152" i="14"/>
  <c r="AW152" i="14"/>
  <c r="AZ152" i="14"/>
  <c r="AU152" i="14"/>
  <c r="C148" i="9"/>
  <c r="AT152" i="14"/>
  <c r="AI152" i="14"/>
  <c r="AH152" i="14"/>
  <c r="AG152" i="14"/>
  <c r="N148" i="9"/>
  <c r="AF152" i="14"/>
  <c r="AD152" i="14"/>
  <c r="AC152" i="14"/>
  <c r="AB152" i="14"/>
  <c r="AE152" i="14"/>
  <c r="Z152" i="14"/>
  <c r="A152" i="14"/>
  <c r="BX151" i="14"/>
  <c r="BW151" i="14"/>
  <c r="BV151" i="14"/>
  <c r="BU151" i="14"/>
  <c r="BT151" i="14"/>
  <c r="BS151" i="14"/>
  <c r="BR151" i="14"/>
  <c r="BQ151" i="14"/>
  <c r="BP151" i="14"/>
  <c r="BO151" i="14"/>
  <c r="BL151" i="14"/>
  <c r="BK151" i="14"/>
  <c r="BH151" i="14"/>
  <c r="BG151" i="14"/>
  <c r="BF151" i="14"/>
  <c r="BE151" i="14"/>
  <c r="BD151" i="14"/>
  <c r="BC151" i="14"/>
  <c r="BB151" i="14"/>
  <c r="AX151" i="14"/>
  <c r="AW151" i="14"/>
  <c r="AZ151" i="14"/>
  <c r="AU151" i="14"/>
  <c r="AV151" i="14"/>
  <c r="L147" i="9"/>
  <c r="AT151" i="14"/>
  <c r="AI151" i="14"/>
  <c r="AH151" i="14"/>
  <c r="AG151" i="14"/>
  <c r="N147" i="9"/>
  <c r="AF151" i="14"/>
  <c r="AD151" i="14"/>
  <c r="AC151" i="14"/>
  <c r="AB151" i="14"/>
  <c r="AE151" i="14"/>
  <c r="Z151" i="14"/>
  <c r="A151" i="14"/>
  <c r="BX150" i="14"/>
  <c r="BW150" i="14"/>
  <c r="BV150" i="14"/>
  <c r="BU150" i="14"/>
  <c r="BT150" i="14"/>
  <c r="BS150" i="14"/>
  <c r="BR150" i="14"/>
  <c r="BQ150" i="14"/>
  <c r="BP150" i="14"/>
  <c r="BO150" i="14"/>
  <c r="BL150" i="14"/>
  <c r="BK150" i="14"/>
  <c r="BH150" i="14"/>
  <c r="BG150" i="14"/>
  <c r="BF150" i="14"/>
  <c r="BE150" i="14"/>
  <c r="BD150" i="14"/>
  <c r="BC150" i="14"/>
  <c r="BB150" i="14"/>
  <c r="AX150" i="14"/>
  <c r="AW150" i="14"/>
  <c r="AZ150" i="14"/>
  <c r="AU150" i="14"/>
  <c r="C146" i="9"/>
  <c r="AT150" i="14"/>
  <c r="AI150" i="14"/>
  <c r="AH150" i="14"/>
  <c r="AG150" i="14"/>
  <c r="N146" i="9"/>
  <c r="AF150" i="14"/>
  <c r="AD150" i="14"/>
  <c r="AC150" i="14"/>
  <c r="AB150" i="14"/>
  <c r="AE150" i="14"/>
  <c r="Z150" i="14"/>
  <c r="A150" i="14"/>
  <c r="BX149" i="14"/>
  <c r="BW149" i="14"/>
  <c r="BV149" i="14"/>
  <c r="BU149" i="14"/>
  <c r="BT149" i="14"/>
  <c r="BS149" i="14"/>
  <c r="BR149" i="14"/>
  <c r="BQ149" i="14"/>
  <c r="BP149" i="14"/>
  <c r="BO149" i="14"/>
  <c r="BL149" i="14"/>
  <c r="BK149" i="14"/>
  <c r="BH149" i="14"/>
  <c r="AU149" i="14"/>
  <c r="AS149" i="14"/>
  <c r="BG149" i="14"/>
  <c r="BF149" i="14"/>
  <c r="BE149" i="14"/>
  <c r="BD149" i="14"/>
  <c r="BC149" i="14"/>
  <c r="BB149" i="14"/>
  <c r="AX149" i="14"/>
  <c r="AW149" i="14"/>
  <c r="AZ149" i="14"/>
  <c r="AV149" i="14"/>
  <c r="L145" i="9"/>
  <c r="AT149" i="14"/>
  <c r="AI149" i="14"/>
  <c r="AH149" i="14"/>
  <c r="AG149" i="14"/>
  <c r="N145" i="9"/>
  <c r="AF149" i="14"/>
  <c r="AD149" i="14"/>
  <c r="AC149" i="14"/>
  <c r="AB149" i="14"/>
  <c r="AE149" i="14"/>
  <c r="Z149" i="14"/>
  <c r="A149" i="14"/>
  <c r="BX148" i="14"/>
  <c r="BW148" i="14"/>
  <c r="BV148" i="14"/>
  <c r="BU148" i="14"/>
  <c r="BT148" i="14"/>
  <c r="BS148" i="14"/>
  <c r="BR148" i="14"/>
  <c r="BQ148" i="14"/>
  <c r="BP148" i="14"/>
  <c r="BO148" i="14"/>
  <c r="BL148" i="14"/>
  <c r="BK148" i="14"/>
  <c r="BH148" i="14"/>
  <c r="BG148" i="14"/>
  <c r="BE148" i="14"/>
  <c r="BD148" i="14"/>
  <c r="BC148" i="14"/>
  <c r="BF148" i="14"/>
  <c r="BB148" i="14"/>
  <c r="AZ148" i="14"/>
  <c r="AU148" i="14"/>
  <c r="C144" i="9"/>
  <c r="AT148" i="14"/>
  <c r="AI148" i="14"/>
  <c r="AH148" i="14"/>
  <c r="AG148" i="14"/>
  <c r="N144" i="9"/>
  <c r="AF148" i="14"/>
  <c r="AD148" i="14"/>
  <c r="AC148" i="14"/>
  <c r="AB148" i="14"/>
  <c r="AE148" i="14"/>
  <c r="Z148" i="14"/>
  <c r="BX147" i="14"/>
  <c r="BW147" i="14"/>
  <c r="BV147" i="14"/>
  <c r="BU147" i="14"/>
  <c r="BT147" i="14"/>
  <c r="BS147" i="14"/>
  <c r="BR147" i="14"/>
  <c r="BQ147" i="14"/>
  <c r="BP147" i="14"/>
  <c r="BO147" i="14"/>
  <c r="BL147" i="14"/>
  <c r="BK147" i="14"/>
  <c r="BH147" i="14"/>
  <c r="BG147" i="14"/>
  <c r="BE147" i="14"/>
  <c r="BD147" i="14"/>
  <c r="BC147" i="14"/>
  <c r="BF147" i="14"/>
  <c r="BB147" i="14"/>
  <c r="AZ147" i="14"/>
  <c r="AU147" i="14"/>
  <c r="AV147" i="14"/>
  <c r="L143" i="9"/>
  <c r="AT147" i="14"/>
  <c r="AI147" i="14"/>
  <c r="AH147" i="14"/>
  <c r="AG147" i="14"/>
  <c r="N143" i="9"/>
  <c r="AF147" i="14"/>
  <c r="AD147" i="14"/>
  <c r="AC147" i="14"/>
  <c r="AB147" i="14"/>
  <c r="AE147" i="14"/>
  <c r="Z147" i="14"/>
  <c r="BX146" i="14"/>
  <c r="BW146" i="14"/>
  <c r="BV146" i="14"/>
  <c r="BU146" i="14"/>
  <c r="BT146" i="14"/>
  <c r="BS146" i="14"/>
  <c r="BR146" i="14"/>
  <c r="BQ146" i="14"/>
  <c r="BP146" i="14"/>
  <c r="BO146" i="14"/>
  <c r="BL146" i="14"/>
  <c r="BK146" i="14"/>
  <c r="BH146" i="14"/>
  <c r="BG146" i="14"/>
  <c r="BE146" i="14"/>
  <c r="BD146" i="14"/>
  <c r="BC146" i="14"/>
  <c r="BF146" i="14"/>
  <c r="BB146" i="14"/>
  <c r="AZ146" i="14"/>
  <c r="AU146" i="14"/>
  <c r="C142" i="9"/>
  <c r="AT146" i="14"/>
  <c r="AI146" i="14"/>
  <c r="AH146" i="14"/>
  <c r="AG146" i="14"/>
  <c r="N142" i="9"/>
  <c r="AF146" i="14"/>
  <c r="AD146" i="14"/>
  <c r="AC146" i="14"/>
  <c r="AB146" i="14"/>
  <c r="AE146" i="14"/>
  <c r="Z146" i="14"/>
  <c r="BX145" i="14"/>
  <c r="BW145" i="14"/>
  <c r="BV145" i="14"/>
  <c r="BU145" i="14"/>
  <c r="BT145" i="14"/>
  <c r="BS145" i="14"/>
  <c r="BR145" i="14"/>
  <c r="BQ145" i="14"/>
  <c r="BP145" i="14"/>
  <c r="BO145" i="14"/>
  <c r="BL145" i="14"/>
  <c r="BK145" i="14"/>
  <c r="BH145" i="14"/>
  <c r="BG145" i="14"/>
  <c r="BE145" i="14"/>
  <c r="BD145" i="14"/>
  <c r="BC145" i="14"/>
  <c r="BF145" i="14"/>
  <c r="BB145" i="14"/>
  <c r="AZ145" i="14"/>
  <c r="AU145" i="14"/>
  <c r="AV145" i="14"/>
  <c r="L141" i="9"/>
  <c r="AT145" i="14"/>
  <c r="AI145" i="14"/>
  <c r="AH145" i="14"/>
  <c r="AG145" i="14"/>
  <c r="N141" i="9"/>
  <c r="AF145" i="14"/>
  <c r="AD145" i="14"/>
  <c r="AC145" i="14"/>
  <c r="AB145" i="14"/>
  <c r="AE145" i="14"/>
  <c r="Z145" i="14"/>
  <c r="BX144" i="14"/>
  <c r="BW144" i="14"/>
  <c r="BV144" i="14"/>
  <c r="BU144" i="14"/>
  <c r="BT144" i="14"/>
  <c r="BS144" i="14"/>
  <c r="BR144" i="14"/>
  <c r="BQ144" i="14"/>
  <c r="BP144" i="14"/>
  <c r="BO144" i="14"/>
  <c r="BL144" i="14"/>
  <c r="BK144" i="14"/>
  <c r="BH144" i="14"/>
  <c r="BG144" i="14"/>
  <c r="BE144" i="14"/>
  <c r="BD144" i="14"/>
  <c r="BC144" i="14"/>
  <c r="BF144" i="14"/>
  <c r="BB144" i="14"/>
  <c r="AZ144" i="14"/>
  <c r="AU144" i="14"/>
  <c r="AV144" i="14"/>
  <c r="L140" i="9"/>
  <c r="C140" i="9"/>
  <c r="AT144" i="14"/>
  <c r="AI144" i="14"/>
  <c r="AH144" i="14"/>
  <c r="AG144" i="14"/>
  <c r="N140" i="9"/>
  <c r="AF144" i="14"/>
  <c r="AD144" i="14"/>
  <c r="AC144" i="14"/>
  <c r="AB144" i="14"/>
  <c r="AE144" i="14"/>
  <c r="Z144" i="14"/>
  <c r="BX143" i="14"/>
  <c r="BW143" i="14"/>
  <c r="BV143" i="14"/>
  <c r="BU143" i="14"/>
  <c r="BT143" i="14"/>
  <c r="BS143" i="14"/>
  <c r="BR143" i="14"/>
  <c r="BQ143" i="14"/>
  <c r="BP143" i="14"/>
  <c r="BO143" i="14"/>
  <c r="BL143" i="14"/>
  <c r="BK143" i="14"/>
  <c r="BH143" i="14"/>
  <c r="BG143" i="14"/>
  <c r="BE143" i="14"/>
  <c r="BD143" i="14"/>
  <c r="BC143" i="14"/>
  <c r="BF143" i="14"/>
  <c r="BB143" i="14"/>
  <c r="AZ143" i="14"/>
  <c r="AU143" i="14"/>
  <c r="AV143" i="14"/>
  <c r="L139" i="9"/>
  <c r="AT143" i="14"/>
  <c r="AI143" i="14"/>
  <c r="AH143" i="14"/>
  <c r="AG143" i="14"/>
  <c r="N139" i="9"/>
  <c r="AF143" i="14"/>
  <c r="AD143" i="14"/>
  <c r="AC143" i="14"/>
  <c r="AB143" i="14"/>
  <c r="AE143" i="14"/>
  <c r="Z143" i="14"/>
  <c r="BX142" i="14"/>
  <c r="BW142" i="14"/>
  <c r="BV142" i="14"/>
  <c r="BU142" i="14"/>
  <c r="BT142" i="14"/>
  <c r="BS142" i="14"/>
  <c r="BR142" i="14"/>
  <c r="BQ142" i="14"/>
  <c r="BP142" i="14"/>
  <c r="BO142" i="14"/>
  <c r="BL142" i="14"/>
  <c r="BK142" i="14"/>
  <c r="BH142" i="14"/>
  <c r="BG142" i="14"/>
  <c r="BE142" i="14"/>
  <c r="BD142" i="14"/>
  <c r="BC142" i="14"/>
  <c r="BF142" i="14"/>
  <c r="BB142" i="14"/>
  <c r="AZ142" i="14"/>
  <c r="AU142" i="14"/>
  <c r="C138" i="9"/>
  <c r="AT142" i="14"/>
  <c r="AI142" i="14"/>
  <c r="AH142" i="14"/>
  <c r="AG142" i="14"/>
  <c r="N138" i="9"/>
  <c r="AF142" i="14"/>
  <c r="AD142" i="14"/>
  <c r="AC142" i="14"/>
  <c r="AB142" i="14"/>
  <c r="AE142" i="14"/>
  <c r="Z142" i="14"/>
  <c r="BX141" i="14"/>
  <c r="BW141" i="14"/>
  <c r="BV141" i="14"/>
  <c r="BU141" i="14"/>
  <c r="BT141" i="14"/>
  <c r="BS141" i="14"/>
  <c r="BR141" i="14"/>
  <c r="BQ141" i="14"/>
  <c r="BP141" i="14"/>
  <c r="BO141" i="14"/>
  <c r="BL141" i="14"/>
  <c r="BK141" i="14"/>
  <c r="BH141" i="14"/>
  <c r="BG141" i="14"/>
  <c r="BE141" i="14"/>
  <c r="BD141" i="14"/>
  <c r="BC141" i="14"/>
  <c r="BF141" i="14"/>
  <c r="BB141" i="14"/>
  <c r="AZ141" i="14"/>
  <c r="AU141" i="14"/>
  <c r="AV141" i="14"/>
  <c r="L137" i="9"/>
  <c r="AT141" i="14"/>
  <c r="AI141" i="14"/>
  <c r="AH141" i="14"/>
  <c r="AG141" i="14"/>
  <c r="N137" i="9"/>
  <c r="AF141" i="14"/>
  <c r="AD141" i="14"/>
  <c r="AC141" i="14"/>
  <c r="AB141" i="14"/>
  <c r="AE141" i="14"/>
  <c r="Z141" i="14"/>
  <c r="BX140" i="14"/>
  <c r="BW140" i="14"/>
  <c r="BV140" i="14"/>
  <c r="BU140" i="14"/>
  <c r="BT140" i="14"/>
  <c r="BS140" i="14"/>
  <c r="BR140" i="14"/>
  <c r="BQ140" i="14"/>
  <c r="BP140" i="14"/>
  <c r="BO140" i="14"/>
  <c r="BL140" i="14"/>
  <c r="BK140" i="14"/>
  <c r="BH140" i="14"/>
  <c r="BG140" i="14"/>
  <c r="BE140" i="14"/>
  <c r="BD140" i="14"/>
  <c r="BC140" i="14"/>
  <c r="BF140" i="14"/>
  <c r="BB140" i="14"/>
  <c r="AZ140" i="14"/>
  <c r="AU140" i="14"/>
  <c r="C136" i="9"/>
  <c r="AT140" i="14"/>
  <c r="AI140" i="14"/>
  <c r="AH140" i="14"/>
  <c r="AG140" i="14"/>
  <c r="N136" i="9"/>
  <c r="AF140" i="14"/>
  <c r="AD140" i="14"/>
  <c r="AC140" i="14"/>
  <c r="AB140" i="14"/>
  <c r="AE140" i="14"/>
  <c r="Z140" i="14"/>
  <c r="BX139" i="14"/>
  <c r="BW139" i="14"/>
  <c r="BV139" i="14"/>
  <c r="BU139" i="14"/>
  <c r="BT139" i="14"/>
  <c r="BS139" i="14"/>
  <c r="BR139" i="14"/>
  <c r="BQ139" i="14"/>
  <c r="BP139" i="14"/>
  <c r="BO139" i="14"/>
  <c r="BL139" i="14"/>
  <c r="BK139" i="14"/>
  <c r="BH139" i="14"/>
  <c r="BG139" i="14"/>
  <c r="BE139" i="14"/>
  <c r="BD139" i="14"/>
  <c r="BC139" i="14"/>
  <c r="BF139" i="14"/>
  <c r="BB139" i="14"/>
  <c r="AZ139" i="14"/>
  <c r="AU139" i="14"/>
  <c r="AV139" i="14"/>
  <c r="AT139" i="14"/>
  <c r="AI139" i="14"/>
  <c r="AH139" i="14"/>
  <c r="AG139" i="14"/>
  <c r="N135" i="9"/>
  <c r="AF139" i="14"/>
  <c r="AD139" i="14"/>
  <c r="AC139" i="14"/>
  <c r="AB139" i="14"/>
  <c r="AE139" i="14"/>
  <c r="Z139" i="14"/>
  <c r="BX138" i="14"/>
  <c r="BW138" i="14"/>
  <c r="BV138" i="14"/>
  <c r="BU138" i="14"/>
  <c r="BT138" i="14"/>
  <c r="BS138" i="14"/>
  <c r="BR138" i="14"/>
  <c r="BQ138" i="14"/>
  <c r="BP138" i="14"/>
  <c r="BO138" i="14"/>
  <c r="BL138" i="14"/>
  <c r="BK138" i="14"/>
  <c r="BH138" i="14"/>
  <c r="BG138" i="14"/>
  <c r="BE138" i="14"/>
  <c r="BD138" i="14"/>
  <c r="BC138" i="14"/>
  <c r="BF138" i="14"/>
  <c r="BB138" i="14"/>
  <c r="AZ138" i="14"/>
  <c r="AU138" i="14"/>
  <c r="C134" i="9"/>
  <c r="AT138" i="14"/>
  <c r="AI138" i="14"/>
  <c r="AH138" i="14"/>
  <c r="AG138" i="14"/>
  <c r="N134" i="9"/>
  <c r="AF138" i="14"/>
  <c r="AD138" i="14"/>
  <c r="AC138" i="14"/>
  <c r="AB138" i="14"/>
  <c r="AE138" i="14"/>
  <c r="Z138" i="14"/>
  <c r="BX137" i="14"/>
  <c r="BW137" i="14"/>
  <c r="BV137" i="14"/>
  <c r="BU137" i="14"/>
  <c r="BT137" i="14"/>
  <c r="BS137" i="14"/>
  <c r="BR137" i="14"/>
  <c r="BQ137" i="14"/>
  <c r="BP137" i="14"/>
  <c r="BO137" i="14"/>
  <c r="BL137" i="14"/>
  <c r="BK137" i="14"/>
  <c r="BH137" i="14"/>
  <c r="BG137" i="14"/>
  <c r="BE137" i="14"/>
  <c r="BD137" i="14"/>
  <c r="BC137" i="14"/>
  <c r="BF137" i="14"/>
  <c r="BB137" i="14"/>
  <c r="AZ137" i="14"/>
  <c r="AU137" i="14"/>
  <c r="C133" i="9"/>
  <c r="AT137" i="14"/>
  <c r="AI137" i="14"/>
  <c r="AH137" i="14"/>
  <c r="AG137" i="14"/>
  <c r="AF137" i="14"/>
  <c r="AD137" i="14"/>
  <c r="AC137" i="14"/>
  <c r="AB137" i="14"/>
  <c r="AE137" i="14"/>
  <c r="Z137" i="14"/>
  <c r="BX136" i="14"/>
  <c r="BW136" i="14"/>
  <c r="BV136" i="14"/>
  <c r="BU136" i="14"/>
  <c r="BT136" i="14"/>
  <c r="BS136" i="14"/>
  <c r="BR136" i="14"/>
  <c r="BQ136" i="14"/>
  <c r="BP136" i="14"/>
  <c r="BO136" i="14"/>
  <c r="BL136" i="14"/>
  <c r="BK136" i="14"/>
  <c r="BH136" i="14"/>
  <c r="BG136" i="14"/>
  <c r="BE136" i="14"/>
  <c r="BD136" i="14"/>
  <c r="BC136" i="14"/>
  <c r="BF136" i="14"/>
  <c r="BB136" i="14"/>
  <c r="AZ136" i="14"/>
  <c r="AU136" i="14"/>
  <c r="AV136" i="14"/>
  <c r="AT136" i="14"/>
  <c r="AI136" i="14"/>
  <c r="AH136" i="14"/>
  <c r="AG136" i="14"/>
  <c r="AF136" i="14"/>
  <c r="AD136" i="14"/>
  <c r="AC136" i="14"/>
  <c r="AB136" i="14"/>
  <c r="AE136" i="14"/>
  <c r="Z136" i="14"/>
  <c r="BX135" i="14"/>
  <c r="BW135" i="14"/>
  <c r="BV135" i="14"/>
  <c r="BU135" i="14"/>
  <c r="BT135" i="14"/>
  <c r="BS135" i="14"/>
  <c r="BR135" i="14"/>
  <c r="BQ135" i="14"/>
  <c r="BP135" i="14"/>
  <c r="BO135" i="14"/>
  <c r="BL135" i="14"/>
  <c r="BK135" i="14"/>
  <c r="BH135" i="14"/>
  <c r="BG135" i="14"/>
  <c r="BE135" i="14"/>
  <c r="BD135" i="14"/>
  <c r="BC135" i="14"/>
  <c r="BF135" i="14"/>
  <c r="BB135" i="14"/>
  <c r="AZ135" i="14"/>
  <c r="AU135" i="14"/>
  <c r="AV135" i="14"/>
  <c r="L131" i="9"/>
  <c r="AT135" i="14"/>
  <c r="AI135" i="14"/>
  <c r="AH135" i="14"/>
  <c r="AG135" i="14"/>
  <c r="AF135" i="14"/>
  <c r="AD135" i="14"/>
  <c r="AC135" i="14"/>
  <c r="AB135" i="14"/>
  <c r="AE135" i="14"/>
  <c r="Z135" i="14"/>
  <c r="BX134" i="14"/>
  <c r="BW134" i="14"/>
  <c r="BV134" i="14"/>
  <c r="BU134" i="14"/>
  <c r="BT134" i="14"/>
  <c r="BS134" i="14"/>
  <c r="BR134" i="14"/>
  <c r="BQ134" i="14"/>
  <c r="BP134" i="14"/>
  <c r="BO134" i="14"/>
  <c r="BL134" i="14"/>
  <c r="BK134" i="14"/>
  <c r="BH134" i="14"/>
  <c r="BG134" i="14"/>
  <c r="BE134" i="14"/>
  <c r="BD134" i="14"/>
  <c r="BC134" i="14"/>
  <c r="BF134" i="14"/>
  <c r="BB134" i="14"/>
  <c r="AZ134" i="14"/>
  <c r="AU134" i="14"/>
  <c r="AV134" i="14"/>
  <c r="AT134" i="14"/>
  <c r="AI134" i="14"/>
  <c r="AH134" i="14"/>
  <c r="AG134" i="14"/>
  <c r="AF134" i="14"/>
  <c r="AD134" i="14"/>
  <c r="AC134" i="14"/>
  <c r="AB134" i="14"/>
  <c r="AE134" i="14"/>
  <c r="Z134" i="14"/>
  <c r="BX133" i="14"/>
  <c r="BW133" i="14"/>
  <c r="BV133" i="14"/>
  <c r="BU133" i="14"/>
  <c r="BT133" i="14"/>
  <c r="BS133" i="14"/>
  <c r="BR133" i="14"/>
  <c r="BQ133" i="14"/>
  <c r="BP133" i="14"/>
  <c r="BO133" i="14"/>
  <c r="BL133" i="14"/>
  <c r="BK133" i="14"/>
  <c r="BH133" i="14"/>
  <c r="BG133" i="14"/>
  <c r="BE133" i="14"/>
  <c r="BD133" i="14"/>
  <c r="BC133" i="14"/>
  <c r="BF133" i="14"/>
  <c r="BB133" i="14"/>
  <c r="AZ133" i="14"/>
  <c r="AU133" i="14"/>
  <c r="C129" i="9"/>
  <c r="AT133" i="14"/>
  <c r="AI133" i="14"/>
  <c r="AH133" i="14"/>
  <c r="AG133" i="14"/>
  <c r="AF133" i="14"/>
  <c r="AD133" i="14"/>
  <c r="AC133" i="14"/>
  <c r="AB133" i="14"/>
  <c r="AE133" i="14"/>
  <c r="Z133" i="14"/>
  <c r="BX132" i="14"/>
  <c r="BW132" i="14"/>
  <c r="BV132" i="14"/>
  <c r="BU132" i="14"/>
  <c r="BT132" i="14"/>
  <c r="BS132" i="14"/>
  <c r="BR132" i="14"/>
  <c r="BQ132" i="14"/>
  <c r="BP132" i="14"/>
  <c r="BO132" i="14"/>
  <c r="BL132" i="14"/>
  <c r="BK132" i="14"/>
  <c r="BH132" i="14"/>
  <c r="BG132" i="14"/>
  <c r="BE132" i="14"/>
  <c r="BD132" i="14"/>
  <c r="BC132" i="14"/>
  <c r="BF132" i="14"/>
  <c r="BB132" i="14"/>
  <c r="AZ132" i="14"/>
  <c r="AU132" i="14"/>
  <c r="C128" i="9"/>
  <c r="AT132" i="14"/>
  <c r="AI132" i="14"/>
  <c r="AH132" i="14"/>
  <c r="AG132" i="14"/>
  <c r="N128" i="9"/>
  <c r="AF132" i="14"/>
  <c r="AD132" i="14"/>
  <c r="AC132" i="14"/>
  <c r="AB132" i="14"/>
  <c r="AE132" i="14"/>
  <c r="Z132" i="14"/>
  <c r="BX131" i="14"/>
  <c r="BW131" i="14"/>
  <c r="BV131" i="14"/>
  <c r="BU131" i="14"/>
  <c r="BT131" i="14"/>
  <c r="BS131" i="14"/>
  <c r="BR131" i="14"/>
  <c r="BQ131" i="14"/>
  <c r="BP131" i="14"/>
  <c r="BO131" i="14"/>
  <c r="BL131" i="14"/>
  <c r="BK131" i="14"/>
  <c r="BH131" i="14"/>
  <c r="BG131" i="14"/>
  <c r="BE131" i="14"/>
  <c r="BD131" i="14"/>
  <c r="BC131" i="14"/>
  <c r="BF131" i="14"/>
  <c r="BB131" i="14"/>
  <c r="AZ131" i="14"/>
  <c r="AU131" i="14"/>
  <c r="AV131" i="14"/>
  <c r="L127" i="9"/>
  <c r="AT131" i="14"/>
  <c r="AI131" i="14"/>
  <c r="AH131" i="14"/>
  <c r="AG131" i="14"/>
  <c r="AF131" i="14"/>
  <c r="AD131" i="14"/>
  <c r="AC131" i="14"/>
  <c r="AB131" i="14"/>
  <c r="AE131" i="14"/>
  <c r="Z131" i="14"/>
  <c r="BX130" i="14"/>
  <c r="BW130" i="14"/>
  <c r="BV130" i="14"/>
  <c r="BU130" i="14"/>
  <c r="BT130" i="14"/>
  <c r="BS130" i="14"/>
  <c r="BR130" i="14"/>
  <c r="BQ130" i="14"/>
  <c r="BP130" i="14"/>
  <c r="BO130" i="14"/>
  <c r="BL130" i="14"/>
  <c r="BK130" i="14"/>
  <c r="BH130" i="14"/>
  <c r="BG130" i="14"/>
  <c r="BE130" i="14"/>
  <c r="BD130" i="14"/>
  <c r="BC130" i="14"/>
  <c r="BF130" i="14"/>
  <c r="BB130" i="14"/>
  <c r="AZ130" i="14"/>
  <c r="AU130" i="14"/>
  <c r="C126" i="9"/>
  <c r="AT130" i="14"/>
  <c r="AI130" i="14"/>
  <c r="AH130" i="14"/>
  <c r="AG130" i="14"/>
  <c r="N126" i="9"/>
  <c r="AF130" i="14"/>
  <c r="AD130" i="14"/>
  <c r="AC130" i="14"/>
  <c r="AB130" i="14"/>
  <c r="AE130" i="14"/>
  <c r="Z130" i="14"/>
  <c r="BX129" i="14"/>
  <c r="BW129" i="14"/>
  <c r="BV129" i="14"/>
  <c r="BU129" i="14"/>
  <c r="BT129" i="14"/>
  <c r="BS129" i="14"/>
  <c r="BR129" i="14"/>
  <c r="BQ129" i="14"/>
  <c r="BP129" i="14"/>
  <c r="BO129" i="14"/>
  <c r="BL129" i="14"/>
  <c r="BK129" i="14"/>
  <c r="BH129" i="14"/>
  <c r="BG129" i="14"/>
  <c r="BE129" i="14"/>
  <c r="BD129" i="14"/>
  <c r="BC129" i="14"/>
  <c r="BF129" i="14"/>
  <c r="BB129" i="14"/>
  <c r="AZ129" i="14"/>
  <c r="AU129" i="14"/>
  <c r="C125" i="9"/>
  <c r="AT129" i="14"/>
  <c r="AI129" i="14"/>
  <c r="AH129" i="14"/>
  <c r="AG129" i="14"/>
  <c r="AF129" i="14"/>
  <c r="AD129" i="14"/>
  <c r="AC129" i="14"/>
  <c r="AB129" i="14"/>
  <c r="AE129" i="14"/>
  <c r="Z129" i="14"/>
  <c r="BX128" i="14"/>
  <c r="BW128" i="14"/>
  <c r="BV128" i="14"/>
  <c r="BU128" i="14"/>
  <c r="BT128" i="14"/>
  <c r="BS128" i="14"/>
  <c r="BR128" i="14"/>
  <c r="BQ128" i="14"/>
  <c r="BP128" i="14"/>
  <c r="BO128" i="14"/>
  <c r="BL128" i="14"/>
  <c r="BK128" i="14"/>
  <c r="BH128" i="14"/>
  <c r="BG128" i="14"/>
  <c r="BE128" i="14"/>
  <c r="BD128" i="14"/>
  <c r="BC128" i="14"/>
  <c r="BF128" i="14"/>
  <c r="BB128" i="14"/>
  <c r="AZ128" i="14"/>
  <c r="AU128" i="14"/>
  <c r="AV128" i="14"/>
  <c r="AT128" i="14"/>
  <c r="AI128" i="14"/>
  <c r="AH128" i="14"/>
  <c r="AG128" i="14"/>
  <c r="AF128" i="14"/>
  <c r="AD128" i="14"/>
  <c r="AC128" i="14"/>
  <c r="AB128" i="14"/>
  <c r="AE128" i="14"/>
  <c r="Z128" i="14"/>
  <c r="BX127" i="14"/>
  <c r="BW127" i="14"/>
  <c r="BV127" i="14"/>
  <c r="BU127" i="14"/>
  <c r="BT127" i="14"/>
  <c r="BS127" i="14"/>
  <c r="BR127" i="14"/>
  <c r="BQ127" i="14"/>
  <c r="BP127" i="14"/>
  <c r="BO127" i="14"/>
  <c r="BL127" i="14"/>
  <c r="BK127" i="14"/>
  <c r="BH127" i="14"/>
  <c r="BG127" i="14"/>
  <c r="BE127" i="14"/>
  <c r="BD127" i="14"/>
  <c r="BC127" i="14"/>
  <c r="BF127" i="14"/>
  <c r="BB127" i="14"/>
  <c r="AZ127" i="14"/>
  <c r="AU127" i="14"/>
  <c r="AV127" i="14"/>
  <c r="L123" i="9"/>
  <c r="AT127" i="14"/>
  <c r="AI127" i="14"/>
  <c r="AH127" i="14"/>
  <c r="AG127" i="14"/>
  <c r="AF127" i="14"/>
  <c r="AD127" i="14"/>
  <c r="AC127" i="14"/>
  <c r="AB127" i="14"/>
  <c r="AE127" i="14"/>
  <c r="Z127" i="14"/>
  <c r="BX126" i="14"/>
  <c r="BW126" i="14"/>
  <c r="BV126" i="14"/>
  <c r="BU126" i="14"/>
  <c r="BT126" i="14"/>
  <c r="BS126" i="14"/>
  <c r="BR126" i="14"/>
  <c r="BQ126" i="14"/>
  <c r="BP126" i="14"/>
  <c r="BO126" i="14"/>
  <c r="BL126" i="14"/>
  <c r="BK126" i="14"/>
  <c r="BH126" i="14"/>
  <c r="BG126" i="14"/>
  <c r="BE126" i="14"/>
  <c r="BD126" i="14"/>
  <c r="BC126" i="14"/>
  <c r="BF126" i="14"/>
  <c r="BB126" i="14"/>
  <c r="AZ126" i="14"/>
  <c r="AU126" i="14"/>
  <c r="AV126" i="14"/>
  <c r="AT126" i="14"/>
  <c r="AI126" i="14"/>
  <c r="AH126" i="14"/>
  <c r="AG126" i="14"/>
  <c r="AF126" i="14"/>
  <c r="AD126" i="14"/>
  <c r="AC126" i="14"/>
  <c r="AB126" i="14"/>
  <c r="AE126" i="14"/>
  <c r="Z126" i="14"/>
  <c r="BX125" i="14"/>
  <c r="BW125" i="14"/>
  <c r="BV125" i="14"/>
  <c r="BU125" i="14"/>
  <c r="BT125" i="14"/>
  <c r="BS125" i="14"/>
  <c r="BR125" i="14"/>
  <c r="BQ125" i="14"/>
  <c r="BP125" i="14"/>
  <c r="BO125" i="14"/>
  <c r="BL125" i="14"/>
  <c r="BK125" i="14"/>
  <c r="BH125" i="14"/>
  <c r="BG125" i="14"/>
  <c r="BE125" i="14"/>
  <c r="BD125" i="14"/>
  <c r="BC125" i="14"/>
  <c r="BF125" i="14"/>
  <c r="BB125" i="14"/>
  <c r="AZ125" i="14"/>
  <c r="AU125" i="14"/>
  <c r="C121" i="9"/>
  <c r="AT125" i="14"/>
  <c r="AI125" i="14"/>
  <c r="AH125" i="14"/>
  <c r="AG125" i="14"/>
  <c r="AF125" i="14"/>
  <c r="AD125" i="14"/>
  <c r="AC125" i="14"/>
  <c r="AB125" i="14"/>
  <c r="AE125" i="14"/>
  <c r="Z125" i="14"/>
  <c r="BX124" i="14"/>
  <c r="BW124" i="14"/>
  <c r="BV124" i="14"/>
  <c r="BU124" i="14"/>
  <c r="BT124" i="14"/>
  <c r="BS124" i="14"/>
  <c r="BR124" i="14"/>
  <c r="BQ124" i="14"/>
  <c r="BP124" i="14"/>
  <c r="BO124" i="14"/>
  <c r="BL124" i="14"/>
  <c r="BK124" i="14"/>
  <c r="BH124" i="14"/>
  <c r="BG124" i="14"/>
  <c r="BE124" i="14"/>
  <c r="BD124" i="14"/>
  <c r="BC124" i="14"/>
  <c r="BF124" i="14"/>
  <c r="BB124" i="14"/>
  <c r="AZ124" i="14"/>
  <c r="AU124" i="14"/>
  <c r="AV124" i="14"/>
  <c r="AT124" i="14"/>
  <c r="AI124" i="14"/>
  <c r="AH124" i="14"/>
  <c r="AG124" i="14"/>
  <c r="AF124" i="14"/>
  <c r="AD124" i="14"/>
  <c r="AC124" i="14"/>
  <c r="AB124" i="14"/>
  <c r="AE124" i="14"/>
  <c r="Z124" i="14"/>
  <c r="BX123" i="14"/>
  <c r="BW123" i="14"/>
  <c r="BV123" i="14"/>
  <c r="BU123" i="14"/>
  <c r="BT123" i="14"/>
  <c r="BS123" i="14"/>
  <c r="BR123" i="14"/>
  <c r="BQ123" i="14"/>
  <c r="BP123" i="14"/>
  <c r="BO123" i="14"/>
  <c r="BL123" i="14"/>
  <c r="BK123" i="14"/>
  <c r="BH123" i="14"/>
  <c r="BG123" i="14"/>
  <c r="BE123" i="14"/>
  <c r="BD123" i="14"/>
  <c r="BC123" i="14"/>
  <c r="BF123" i="14"/>
  <c r="BB123" i="14"/>
  <c r="AZ123" i="14"/>
  <c r="AU123" i="14"/>
  <c r="C119" i="9"/>
  <c r="AT123" i="14"/>
  <c r="AI123" i="14"/>
  <c r="AH123" i="14"/>
  <c r="AG123" i="14"/>
  <c r="AF123" i="14"/>
  <c r="AD123" i="14"/>
  <c r="AC123" i="14"/>
  <c r="AB123" i="14"/>
  <c r="AE123" i="14"/>
  <c r="Z123" i="14"/>
  <c r="BX122" i="14"/>
  <c r="BW122" i="14"/>
  <c r="BV122" i="14"/>
  <c r="BU122" i="14"/>
  <c r="BT122" i="14"/>
  <c r="BS122" i="14"/>
  <c r="BR122" i="14"/>
  <c r="BQ122" i="14"/>
  <c r="BP122" i="14"/>
  <c r="BO122" i="14"/>
  <c r="BL122" i="14"/>
  <c r="BK122" i="14"/>
  <c r="BH122" i="14"/>
  <c r="BG122" i="14"/>
  <c r="BE122" i="14"/>
  <c r="BD122" i="14"/>
  <c r="BC122" i="14"/>
  <c r="BF122" i="14"/>
  <c r="BB122" i="14"/>
  <c r="AZ122" i="14"/>
  <c r="AU122" i="14"/>
  <c r="AV122" i="14"/>
  <c r="AT122" i="14"/>
  <c r="AI122" i="14"/>
  <c r="AH122" i="14"/>
  <c r="AG122" i="14"/>
  <c r="AF122" i="14"/>
  <c r="AD122" i="14"/>
  <c r="AC122" i="14"/>
  <c r="AB122" i="14"/>
  <c r="AE122" i="14"/>
  <c r="Z122" i="14"/>
  <c r="BX121" i="14"/>
  <c r="BW121" i="14"/>
  <c r="BV121" i="14"/>
  <c r="BU121" i="14"/>
  <c r="BT121" i="14"/>
  <c r="BS121" i="14"/>
  <c r="BR121" i="14"/>
  <c r="BQ121" i="14"/>
  <c r="BP121" i="14"/>
  <c r="BO121" i="14"/>
  <c r="BL121" i="14"/>
  <c r="BK121" i="14"/>
  <c r="BH121" i="14"/>
  <c r="BG121" i="14"/>
  <c r="BE121" i="14"/>
  <c r="BD121" i="14"/>
  <c r="BC121" i="14"/>
  <c r="BF121" i="14"/>
  <c r="BB121" i="14"/>
  <c r="AZ121" i="14"/>
  <c r="AU121" i="14"/>
  <c r="C117" i="9"/>
  <c r="AT121" i="14"/>
  <c r="AI121" i="14"/>
  <c r="AH121" i="14"/>
  <c r="AG121" i="14"/>
  <c r="AF121" i="14"/>
  <c r="AD121" i="14"/>
  <c r="AC121" i="14"/>
  <c r="AB121" i="14"/>
  <c r="AE121" i="14"/>
  <c r="Z121" i="14"/>
  <c r="BX120" i="14"/>
  <c r="BW120" i="14"/>
  <c r="BV120" i="14"/>
  <c r="BU120" i="14"/>
  <c r="BT120" i="14"/>
  <c r="BS120" i="14"/>
  <c r="BR120" i="14"/>
  <c r="BQ120" i="14"/>
  <c r="BP120" i="14"/>
  <c r="BO120" i="14"/>
  <c r="BL120" i="14"/>
  <c r="BK120" i="14"/>
  <c r="BH120" i="14"/>
  <c r="BG120" i="14"/>
  <c r="BE120" i="14"/>
  <c r="BD120" i="14"/>
  <c r="BC120" i="14"/>
  <c r="BF120" i="14"/>
  <c r="BB120" i="14"/>
  <c r="AZ120" i="14"/>
  <c r="AU120" i="14"/>
  <c r="AV120" i="14"/>
  <c r="AT120" i="14"/>
  <c r="AI120" i="14"/>
  <c r="AH120" i="14"/>
  <c r="AG120" i="14"/>
  <c r="AF120" i="14"/>
  <c r="AD120" i="14"/>
  <c r="AC120" i="14"/>
  <c r="AB120" i="14"/>
  <c r="AE120" i="14"/>
  <c r="Z120" i="14"/>
  <c r="BW119" i="14"/>
  <c r="BV119" i="14"/>
  <c r="BU119" i="14"/>
  <c r="BT119" i="14"/>
  <c r="BS119" i="14"/>
  <c r="BR119" i="14"/>
  <c r="BQ119" i="14"/>
  <c r="BP119" i="14"/>
  <c r="BO119" i="14"/>
  <c r="BL119" i="14"/>
  <c r="BH119" i="14"/>
  <c r="BC119" i="14"/>
  <c r="BF119" i="14"/>
  <c r="BB119" i="14"/>
  <c r="AU119" i="14"/>
  <c r="C115" i="9"/>
  <c r="AT119" i="14"/>
  <c r="AI119" i="14"/>
  <c r="AH119" i="14"/>
  <c r="AB6" i="1"/>
  <c r="AG119" i="14"/>
  <c r="AF119" i="14"/>
  <c r="AD119" i="14"/>
  <c r="AC119" i="14"/>
  <c r="AB119" i="14"/>
  <c r="AE119" i="14"/>
  <c r="Z119" i="14"/>
  <c r="BX118" i="14"/>
  <c r="BW118" i="14"/>
  <c r="BT118" i="14"/>
  <c r="BS118" i="14"/>
  <c r="BO118" i="14"/>
  <c r="BL118" i="14"/>
  <c r="BH118" i="14"/>
  <c r="BG118" i="14"/>
  <c r="BD118" i="14"/>
  <c r="BC118" i="14"/>
  <c r="AI1" i="14"/>
  <c r="AI2" i="14"/>
  <c r="AO2" i="14"/>
  <c r="BF118" i="14"/>
  <c r="AO1" i="14"/>
  <c r="BB118" i="14"/>
  <c r="AZ118" i="14"/>
  <c r="AT118" i="14"/>
  <c r="AU118" i="14"/>
  <c r="AV118" i="14"/>
  <c r="AI118" i="14"/>
  <c r="AH118" i="14"/>
  <c r="AG118" i="14"/>
  <c r="N114" i="9"/>
  <c r="AF118" i="14"/>
  <c r="AD118" i="14"/>
  <c r="AC118" i="14"/>
  <c r="AB118" i="14"/>
  <c r="AE118" i="14"/>
  <c r="Z118" i="14"/>
  <c r="BW117" i="14"/>
  <c r="BT117" i="14"/>
  <c r="BS117" i="14"/>
  <c r="BO117" i="14"/>
  <c r="BL117" i="14"/>
  <c r="BH117" i="14"/>
  <c r="BC117" i="14"/>
  <c r="BF117" i="14"/>
  <c r="BB117" i="14"/>
  <c r="AT117" i="14"/>
  <c r="AU117" i="14"/>
  <c r="C113" i="9"/>
  <c r="AI117" i="14"/>
  <c r="AH117" i="14"/>
  <c r="AG117" i="14"/>
  <c r="N113" i="9"/>
  <c r="AF117" i="14"/>
  <c r="AD117" i="14"/>
  <c r="AC117" i="14"/>
  <c r="AB117" i="14"/>
  <c r="AE117" i="14"/>
  <c r="Z117" i="14"/>
  <c r="BW116" i="14"/>
  <c r="BT116" i="14"/>
  <c r="BS116" i="14"/>
  <c r="BO116" i="14"/>
  <c r="BL116" i="14"/>
  <c r="BH116" i="14"/>
  <c r="BG116" i="14"/>
  <c r="BC116" i="14"/>
  <c r="BF116" i="14"/>
  <c r="BB116" i="14"/>
  <c r="AT116" i="14"/>
  <c r="AU116" i="14"/>
  <c r="AV116" i="14"/>
  <c r="L112" i="9"/>
  <c r="AI116" i="14"/>
  <c r="AH116" i="14"/>
  <c r="AG116" i="14"/>
  <c r="N112" i="9"/>
  <c r="AF116" i="14"/>
  <c r="AD116" i="14"/>
  <c r="AC116" i="14"/>
  <c r="AB116" i="14"/>
  <c r="AE116" i="14"/>
  <c r="Z116" i="14"/>
  <c r="BX115" i="14"/>
  <c r="BW115" i="14"/>
  <c r="BT115" i="14"/>
  <c r="BS115" i="14"/>
  <c r="BO115" i="14"/>
  <c r="BL115" i="14"/>
  <c r="BH115" i="14"/>
  <c r="BE115" i="14"/>
  <c r="BD115" i="14"/>
  <c r="BC115" i="14"/>
  <c r="BF115" i="14"/>
  <c r="BB115" i="14"/>
  <c r="AT115" i="14"/>
  <c r="AU115" i="14"/>
  <c r="AV115" i="14"/>
  <c r="AI115" i="14"/>
  <c r="AH115" i="14"/>
  <c r="AG115" i="14"/>
  <c r="AF115" i="14"/>
  <c r="AD115" i="14"/>
  <c r="AC115" i="14"/>
  <c r="AB115" i="14"/>
  <c r="AE115" i="14"/>
  <c r="Z115" i="14"/>
  <c r="BX114" i="14"/>
  <c r="BW114" i="14"/>
  <c r="BV114" i="14"/>
  <c r="BT114" i="14"/>
  <c r="BS114" i="14"/>
  <c r="BR114" i="14"/>
  <c r="BO114" i="14"/>
  <c r="BL114" i="14"/>
  <c r="BH114" i="14"/>
  <c r="BG114" i="14"/>
  <c r="BC114" i="14"/>
  <c r="BF114" i="14"/>
  <c r="BE114" i="14"/>
  <c r="BD114" i="14"/>
  <c r="BB114" i="14"/>
  <c r="AZ114" i="14"/>
  <c r="AT114" i="14"/>
  <c r="AU114" i="14"/>
  <c r="AV114" i="14"/>
  <c r="AI114" i="14"/>
  <c r="AH114" i="14"/>
  <c r="AG114" i="14"/>
  <c r="AF114" i="14"/>
  <c r="AD114" i="14"/>
  <c r="AC114" i="14"/>
  <c r="AB114" i="14"/>
  <c r="AE114" i="14"/>
  <c r="Z114" i="14"/>
  <c r="BX113" i="14"/>
  <c r="BW113" i="14"/>
  <c r="BV113" i="14"/>
  <c r="BU113" i="14"/>
  <c r="BT113" i="14"/>
  <c r="BS113" i="14"/>
  <c r="BR113" i="14"/>
  <c r="BQ113" i="14"/>
  <c r="BO113" i="14"/>
  <c r="BL113" i="14"/>
  <c r="BK113" i="14"/>
  <c r="BH113" i="14"/>
  <c r="BG113" i="14"/>
  <c r="BE113" i="14"/>
  <c r="BD113" i="14"/>
  <c r="BC113" i="14"/>
  <c r="BF113" i="14"/>
  <c r="BB113" i="14"/>
  <c r="AT113" i="14"/>
  <c r="AU113" i="14"/>
  <c r="AV113" i="14"/>
  <c r="AI113" i="14"/>
  <c r="AH113" i="14"/>
  <c r="AG113" i="14"/>
  <c r="AF113" i="14"/>
  <c r="AD113" i="14"/>
  <c r="AC113" i="14"/>
  <c r="AB113" i="14"/>
  <c r="AE113" i="14"/>
  <c r="Z113" i="14"/>
  <c r="BX112" i="14"/>
  <c r="BW112" i="14"/>
  <c r="BT112" i="14"/>
  <c r="BS112" i="14"/>
  <c r="BQ112" i="14"/>
  <c r="C310" i="10"/>
  <c r="BP112" i="14"/>
  <c r="B310" i="10"/>
  <c r="BO112" i="14"/>
  <c r="C108" i="10"/>
  <c r="BL112" i="14"/>
  <c r="BK112" i="14"/>
  <c r="BH112" i="14"/>
  <c r="BG112" i="14"/>
  <c r="BE112" i="14"/>
  <c r="BD112" i="14"/>
  <c r="BC112" i="14"/>
  <c r="AZ112" i="14"/>
  <c r="AT112" i="14"/>
  <c r="AU112" i="14"/>
  <c r="AV112" i="14"/>
  <c r="AI112" i="14"/>
  <c r="AH112" i="14"/>
  <c r="AF112" i="14"/>
  <c r="AD112" i="14"/>
  <c r="AC112" i="14"/>
  <c r="AB112" i="14"/>
  <c r="AE112" i="14"/>
  <c r="Z112" i="14"/>
  <c r="BX111" i="14"/>
  <c r="BW111" i="14"/>
  <c r="BV111" i="14"/>
  <c r="BU111" i="14"/>
  <c r="BT111" i="14"/>
  <c r="BS111" i="14"/>
  <c r="BR111" i="14"/>
  <c r="BQ111" i="14"/>
  <c r="C309" i="10"/>
  <c r="BP111" i="14"/>
  <c r="BO111" i="14"/>
  <c r="BL111" i="14"/>
  <c r="BK111" i="14"/>
  <c r="H309" i="10"/>
  <c r="BH111" i="14"/>
  <c r="BG111" i="14"/>
  <c r="BE111" i="14"/>
  <c r="BD111" i="14"/>
  <c r="BC111" i="14"/>
  <c r="AZ111" i="14"/>
  <c r="AT111" i="14"/>
  <c r="AU111" i="14"/>
  <c r="AV111" i="14"/>
  <c r="L107" i="9"/>
  <c r="AI111" i="14"/>
  <c r="AH111" i="14"/>
  <c r="AF111" i="14"/>
  <c r="AD111" i="14"/>
  <c r="AC111" i="14"/>
  <c r="AB111" i="14"/>
  <c r="Z111" i="14"/>
  <c r="BW110" i="14"/>
  <c r="BV110" i="14"/>
  <c r="G308" i="10"/>
  <c r="BT110" i="14"/>
  <c r="BS110" i="14"/>
  <c r="BR110" i="14"/>
  <c r="BQ110" i="14"/>
  <c r="C308" i="10"/>
  <c r="BP110" i="14"/>
  <c r="B308" i="10"/>
  <c r="BO110" i="14"/>
  <c r="C106" i="10"/>
  <c r="BL110" i="14"/>
  <c r="BK110" i="14"/>
  <c r="H308" i="10"/>
  <c r="BH110" i="14"/>
  <c r="BG110" i="14"/>
  <c r="BE110" i="14"/>
  <c r="BD110" i="14"/>
  <c r="BC110" i="14"/>
  <c r="AZ110" i="14"/>
  <c r="AT110" i="14"/>
  <c r="AU110" i="14"/>
  <c r="AV110" i="14"/>
  <c r="L106" i="9"/>
  <c r="AI110" i="14"/>
  <c r="AH110" i="14"/>
  <c r="AF110" i="14"/>
  <c r="AD110" i="14"/>
  <c r="AC110" i="14"/>
  <c r="AB110" i="14"/>
  <c r="Z110" i="14"/>
  <c r="BX109" i="14"/>
  <c r="E105" i="9"/>
  <c r="BW109" i="14"/>
  <c r="BV109" i="14"/>
  <c r="BU109" i="14"/>
  <c r="BT109" i="14"/>
  <c r="BS109" i="14"/>
  <c r="BR109" i="14"/>
  <c r="BQ109" i="14"/>
  <c r="BP109" i="14"/>
  <c r="BO109" i="14"/>
  <c r="BL109" i="14"/>
  <c r="BK109" i="14"/>
  <c r="BH109" i="14"/>
  <c r="BG109" i="14"/>
  <c r="BE109" i="14"/>
  <c r="I105" i="9"/>
  <c r="BC109" i="14"/>
  <c r="AZ109" i="14"/>
  <c r="AT109" i="14"/>
  <c r="AU109" i="14"/>
  <c r="AV109" i="14"/>
  <c r="L105" i="9"/>
  <c r="AI109" i="14"/>
  <c r="AH109" i="14"/>
  <c r="AF109" i="14"/>
  <c r="AD109" i="14"/>
  <c r="AC109" i="14"/>
  <c r="AB109" i="14"/>
  <c r="AE109" i="14"/>
  <c r="Z109" i="14"/>
  <c r="BX108" i="14"/>
  <c r="BW108" i="14"/>
  <c r="BV108" i="14"/>
  <c r="BU108" i="14"/>
  <c r="G104" i="10"/>
  <c r="BT108" i="14"/>
  <c r="BS108" i="14"/>
  <c r="BQ108" i="14"/>
  <c r="BP108" i="14"/>
  <c r="C104" i="10"/>
  <c r="B104" i="10"/>
  <c r="BL108" i="14"/>
  <c r="BK108" i="14"/>
  <c r="H306" i="10"/>
  <c r="H104" i="10"/>
  <c r="BH108" i="14"/>
  <c r="BE108" i="14"/>
  <c r="BD108" i="14"/>
  <c r="BC108" i="14"/>
  <c r="AZ108" i="14"/>
  <c r="AT108" i="14"/>
  <c r="AU108" i="14"/>
  <c r="AV108" i="14"/>
  <c r="L104" i="9"/>
  <c r="AI108" i="14"/>
  <c r="AH108" i="14"/>
  <c r="AF108" i="14"/>
  <c r="AD108" i="14"/>
  <c r="AC108" i="14"/>
  <c r="AB108" i="14"/>
  <c r="Z108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BX107" i="14"/>
  <c r="BR107" i="14"/>
  <c r="BO107" i="14"/>
  <c r="BF107" i="14"/>
  <c r="AV107" i="14"/>
  <c r="AS107" i="14"/>
  <c r="AI107" i="14"/>
  <c r="AH107" i="14"/>
  <c r="BX106" i="14"/>
  <c r="BR106" i="14"/>
  <c r="BO106" i="14"/>
  <c r="AV106" i="14"/>
  <c r="AS106" i="14"/>
  <c r="AI106" i="14"/>
  <c r="BX105" i="14"/>
  <c r="BW105" i="14"/>
  <c r="BV105" i="14"/>
  <c r="BU105" i="14"/>
  <c r="BT105" i="14"/>
  <c r="BS105" i="14"/>
  <c r="BR105" i="14"/>
  <c r="BQ105" i="14"/>
  <c r="BP105" i="14"/>
  <c r="BO105" i="14"/>
  <c r="BN105" i="14"/>
  <c r="BM105" i="14"/>
  <c r="BL105" i="14"/>
  <c r="BK105" i="14"/>
  <c r="BJ105" i="14"/>
  <c r="BI105" i="14"/>
  <c r="BH105" i="14"/>
  <c r="BG105" i="14"/>
  <c r="BF105" i="14"/>
  <c r="BE105" i="14"/>
  <c r="BD105" i="14"/>
  <c r="BC105" i="14"/>
  <c r="BB105" i="14"/>
  <c r="AZ105" i="14"/>
  <c r="AU105" i="14"/>
  <c r="AV105" i="14"/>
  <c r="AT105" i="14"/>
  <c r="AI105" i="14"/>
  <c r="AH105" i="14"/>
  <c r="AG105" i="14"/>
  <c r="AF105" i="14"/>
  <c r="AD105" i="14"/>
  <c r="AC105" i="14"/>
  <c r="AB105" i="14"/>
  <c r="Z105" i="14"/>
  <c r="X105" i="14"/>
  <c r="A105" i="14"/>
  <c r="BX104" i="14"/>
  <c r="BW104" i="14"/>
  <c r="BV104" i="14"/>
  <c r="BU104" i="14"/>
  <c r="BT104" i="14"/>
  <c r="BS104" i="14"/>
  <c r="BR104" i="14"/>
  <c r="BQ104" i="14"/>
  <c r="BP104" i="14"/>
  <c r="BO104" i="14"/>
  <c r="BN104" i="14"/>
  <c r="BM104" i="14"/>
  <c r="BL104" i="14"/>
  <c r="BK104" i="14"/>
  <c r="BJ104" i="14"/>
  <c r="BI104" i="14"/>
  <c r="BH104" i="14"/>
  <c r="BG104" i="14"/>
  <c r="BF104" i="14"/>
  <c r="BE104" i="14"/>
  <c r="BD104" i="14"/>
  <c r="BC104" i="14"/>
  <c r="BB104" i="14"/>
  <c r="AZ104" i="14"/>
  <c r="AU104" i="14"/>
  <c r="AV104" i="14"/>
  <c r="AT104" i="14"/>
  <c r="AI104" i="14"/>
  <c r="AH104" i="14"/>
  <c r="AG104" i="14"/>
  <c r="AF104" i="14"/>
  <c r="AD104" i="14"/>
  <c r="AC104" i="14"/>
  <c r="AB104" i="14"/>
  <c r="Z104" i="14"/>
  <c r="X104" i="14"/>
  <c r="A104" i="14"/>
  <c r="BX103" i="14"/>
  <c r="BW103" i="14"/>
  <c r="BV103" i="14"/>
  <c r="BU103" i="14"/>
  <c r="BT103" i="14"/>
  <c r="BS103" i="14"/>
  <c r="BR103" i="14"/>
  <c r="BQ103" i="14"/>
  <c r="BP103" i="14"/>
  <c r="BO103" i="14"/>
  <c r="BN103" i="14"/>
  <c r="BM103" i="14"/>
  <c r="BL103" i="14"/>
  <c r="BK103" i="14"/>
  <c r="BJ103" i="14"/>
  <c r="BI103" i="14"/>
  <c r="BH103" i="14"/>
  <c r="BG103" i="14"/>
  <c r="BF103" i="14"/>
  <c r="BE103" i="14"/>
  <c r="BD103" i="14"/>
  <c r="BC103" i="14"/>
  <c r="BB103" i="14"/>
  <c r="AZ103" i="14"/>
  <c r="AU103" i="14"/>
  <c r="AV103" i="14"/>
  <c r="AT103" i="14"/>
  <c r="AI103" i="14"/>
  <c r="AH103" i="14"/>
  <c r="AG103" i="14"/>
  <c r="AF103" i="14"/>
  <c r="AD103" i="14"/>
  <c r="AC103" i="14"/>
  <c r="AB103" i="14"/>
  <c r="Z103" i="14"/>
  <c r="X103" i="14"/>
  <c r="A103" i="14"/>
  <c r="BX102" i="14"/>
  <c r="BW102" i="14"/>
  <c r="BV102" i="14"/>
  <c r="BU102" i="14"/>
  <c r="BT102" i="14"/>
  <c r="BS102" i="14"/>
  <c r="BR102" i="14"/>
  <c r="BQ102" i="14"/>
  <c r="BP102" i="14"/>
  <c r="BO102" i="14"/>
  <c r="BN102" i="14"/>
  <c r="BM102" i="14"/>
  <c r="BL102" i="14"/>
  <c r="BK102" i="14"/>
  <c r="BJ102" i="14"/>
  <c r="BI102" i="14"/>
  <c r="BH102" i="14"/>
  <c r="BG102" i="14"/>
  <c r="BF102" i="14"/>
  <c r="BE102" i="14"/>
  <c r="BD102" i="14"/>
  <c r="BC102" i="14"/>
  <c r="BB102" i="14"/>
  <c r="AZ102" i="14"/>
  <c r="AU102" i="14"/>
  <c r="AV102" i="14"/>
  <c r="AT102" i="14"/>
  <c r="AI102" i="14"/>
  <c r="AH102" i="14"/>
  <c r="AG102" i="14"/>
  <c r="AF102" i="14"/>
  <c r="AD102" i="14"/>
  <c r="AC102" i="14"/>
  <c r="AB102" i="14"/>
  <c r="Z102" i="14"/>
  <c r="X102" i="14"/>
  <c r="A102" i="14"/>
  <c r="BX101" i="14"/>
  <c r="BW101" i="14"/>
  <c r="BV101" i="14"/>
  <c r="BU101" i="14"/>
  <c r="BT101" i="14"/>
  <c r="BS101" i="14"/>
  <c r="BR101" i="14"/>
  <c r="BQ101" i="14"/>
  <c r="BP101" i="14"/>
  <c r="BO101" i="14"/>
  <c r="BN101" i="14"/>
  <c r="BM101" i="14"/>
  <c r="BL101" i="14"/>
  <c r="BK101" i="14"/>
  <c r="BJ101" i="14"/>
  <c r="BI101" i="14"/>
  <c r="BH101" i="14"/>
  <c r="BG101" i="14"/>
  <c r="BF101" i="14"/>
  <c r="BE101" i="14"/>
  <c r="BD101" i="14"/>
  <c r="BC101" i="14"/>
  <c r="BB101" i="14"/>
  <c r="AZ101" i="14"/>
  <c r="AU101" i="14"/>
  <c r="AV101" i="14"/>
  <c r="AT101" i="14"/>
  <c r="AI101" i="14"/>
  <c r="AH101" i="14"/>
  <c r="AG101" i="14"/>
  <c r="AF101" i="14"/>
  <c r="AD101" i="14"/>
  <c r="AC101" i="14"/>
  <c r="AB101" i="14"/>
  <c r="Z101" i="14"/>
  <c r="X101" i="14"/>
  <c r="A101" i="14"/>
  <c r="BX100" i="14"/>
  <c r="BW100" i="14"/>
  <c r="BV100" i="14"/>
  <c r="BU100" i="14"/>
  <c r="BT100" i="14"/>
  <c r="BS100" i="14"/>
  <c r="BR100" i="14"/>
  <c r="BQ100" i="14"/>
  <c r="BP100" i="14"/>
  <c r="BO100" i="14"/>
  <c r="BN100" i="14"/>
  <c r="BM100" i="14"/>
  <c r="BL100" i="14"/>
  <c r="BK100" i="14"/>
  <c r="BJ100" i="14"/>
  <c r="BI100" i="14"/>
  <c r="BH100" i="14"/>
  <c r="BG100" i="14"/>
  <c r="BF100" i="14"/>
  <c r="BE100" i="14"/>
  <c r="BD100" i="14"/>
  <c r="BC100" i="14"/>
  <c r="BB100" i="14"/>
  <c r="AZ100" i="14"/>
  <c r="AU100" i="14"/>
  <c r="AV100" i="14"/>
  <c r="AT100" i="14"/>
  <c r="AI100" i="14"/>
  <c r="AH100" i="14"/>
  <c r="AG100" i="14"/>
  <c r="AF100" i="14"/>
  <c r="AD100" i="14"/>
  <c r="AC100" i="14"/>
  <c r="AB100" i="14"/>
  <c r="Z100" i="14"/>
  <c r="X100" i="14"/>
  <c r="A100" i="14"/>
  <c r="BX99" i="14"/>
  <c r="BW99" i="14"/>
  <c r="BV99" i="14"/>
  <c r="BU99" i="14"/>
  <c r="BT99" i="14"/>
  <c r="BS99" i="14"/>
  <c r="BR99" i="14"/>
  <c r="BQ99" i="14"/>
  <c r="BP99" i="14"/>
  <c r="BO99" i="14"/>
  <c r="BN99" i="14"/>
  <c r="BM99" i="14"/>
  <c r="BL99" i="14"/>
  <c r="BK99" i="14"/>
  <c r="BJ99" i="14"/>
  <c r="BI99" i="14"/>
  <c r="BH99" i="14"/>
  <c r="BG99" i="14"/>
  <c r="BF99" i="14"/>
  <c r="BE99" i="14"/>
  <c r="BD99" i="14"/>
  <c r="BC99" i="14"/>
  <c r="BB99" i="14"/>
  <c r="AZ99" i="14"/>
  <c r="AU99" i="14"/>
  <c r="AV99" i="14"/>
  <c r="AT99" i="14"/>
  <c r="AI99" i="14"/>
  <c r="AH99" i="14"/>
  <c r="AG99" i="14"/>
  <c r="AF99" i="14"/>
  <c r="AD99" i="14"/>
  <c r="AC99" i="14"/>
  <c r="AB99" i="14"/>
  <c r="Z99" i="14"/>
  <c r="X99" i="14"/>
  <c r="A99" i="14"/>
  <c r="BX98" i="14"/>
  <c r="BW98" i="14"/>
  <c r="BV98" i="14"/>
  <c r="BU98" i="14"/>
  <c r="BT98" i="14"/>
  <c r="BS98" i="14"/>
  <c r="BR98" i="14"/>
  <c r="BQ98" i="14"/>
  <c r="BP98" i="14"/>
  <c r="BO98" i="14"/>
  <c r="BN98" i="14"/>
  <c r="BM98" i="14"/>
  <c r="BL98" i="14"/>
  <c r="BK98" i="14"/>
  <c r="BJ98" i="14"/>
  <c r="BI98" i="14"/>
  <c r="BH98" i="14"/>
  <c r="BG98" i="14"/>
  <c r="BF98" i="14"/>
  <c r="BE98" i="14"/>
  <c r="BD98" i="14"/>
  <c r="BC98" i="14"/>
  <c r="BB98" i="14"/>
  <c r="AZ98" i="14"/>
  <c r="AU98" i="14"/>
  <c r="AV98" i="14"/>
  <c r="AT98" i="14"/>
  <c r="AI98" i="14"/>
  <c r="AH98" i="14"/>
  <c r="AG98" i="14"/>
  <c r="AF98" i="14"/>
  <c r="AD98" i="14"/>
  <c r="AC98" i="14"/>
  <c r="AB98" i="14"/>
  <c r="Z98" i="14"/>
  <c r="X98" i="14"/>
  <c r="A98" i="14"/>
  <c r="BX97" i="14"/>
  <c r="BW97" i="14"/>
  <c r="BV97" i="14"/>
  <c r="BU97" i="14"/>
  <c r="BT97" i="14"/>
  <c r="BS97" i="14"/>
  <c r="BR97" i="14"/>
  <c r="BQ97" i="14"/>
  <c r="BP97" i="14"/>
  <c r="BO97" i="14"/>
  <c r="BN97" i="14"/>
  <c r="BM97" i="14"/>
  <c r="BL97" i="14"/>
  <c r="BK97" i="14"/>
  <c r="BJ97" i="14"/>
  <c r="BI97" i="14"/>
  <c r="BH97" i="14"/>
  <c r="BG97" i="14"/>
  <c r="BF97" i="14"/>
  <c r="BE97" i="14"/>
  <c r="BD97" i="14"/>
  <c r="BC97" i="14"/>
  <c r="BB97" i="14"/>
  <c r="AZ97" i="14"/>
  <c r="AU97" i="14"/>
  <c r="AV97" i="14"/>
  <c r="AT97" i="14"/>
  <c r="AI97" i="14"/>
  <c r="AH97" i="14"/>
  <c r="AG97" i="14"/>
  <c r="AF97" i="14"/>
  <c r="AD97" i="14"/>
  <c r="AC97" i="14"/>
  <c r="AB97" i="14"/>
  <c r="Z97" i="14"/>
  <c r="X97" i="14"/>
  <c r="A97" i="14"/>
  <c r="BX96" i="14"/>
  <c r="BW96" i="14"/>
  <c r="BV96" i="14"/>
  <c r="BU96" i="14"/>
  <c r="BT96" i="14"/>
  <c r="BS96" i="14"/>
  <c r="BR96" i="14"/>
  <c r="BQ96" i="14"/>
  <c r="BP96" i="14"/>
  <c r="BO96" i="14"/>
  <c r="BN96" i="14"/>
  <c r="BM96" i="14"/>
  <c r="BL96" i="14"/>
  <c r="BK96" i="14"/>
  <c r="BJ96" i="14"/>
  <c r="BI96" i="14"/>
  <c r="BH96" i="14"/>
  <c r="BG96" i="14"/>
  <c r="BF96" i="14"/>
  <c r="BE96" i="14"/>
  <c r="BD96" i="14"/>
  <c r="BC96" i="14"/>
  <c r="BB96" i="14"/>
  <c r="AZ96" i="14"/>
  <c r="AU96" i="14"/>
  <c r="AV96" i="14"/>
  <c r="AT96" i="14"/>
  <c r="AI96" i="14"/>
  <c r="AH96" i="14"/>
  <c r="AG96" i="14"/>
  <c r="AF96" i="14"/>
  <c r="AD96" i="14"/>
  <c r="AC96" i="14"/>
  <c r="AB96" i="14"/>
  <c r="Z96" i="14"/>
  <c r="X96" i="14"/>
  <c r="A96" i="14"/>
  <c r="BX95" i="14"/>
  <c r="BW95" i="14"/>
  <c r="BV95" i="14"/>
  <c r="BU95" i="14"/>
  <c r="BT95" i="14"/>
  <c r="BS95" i="14"/>
  <c r="BR95" i="14"/>
  <c r="BQ95" i="14"/>
  <c r="BP95" i="14"/>
  <c r="BO95" i="14"/>
  <c r="BN95" i="14"/>
  <c r="BM95" i="14"/>
  <c r="BL95" i="14"/>
  <c r="BK95" i="14"/>
  <c r="BJ95" i="14"/>
  <c r="BI95" i="14"/>
  <c r="BH95" i="14"/>
  <c r="BG95" i="14"/>
  <c r="BF95" i="14"/>
  <c r="BE95" i="14"/>
  <c r="BD95" i="14"/>
  <c r="BC95" i="14"/>
  <c r="BB95" i="14"/>
  <c r="AZ95" i="14"/>
  <c r="AU95" i="14"/>
  <c r="AV95" i="14"/>
  <c r="AT95" i="14"/>
  <c r="AI95" i="14"/>
  <c r="AH95" i="14"/>
  <c r="AG95" i="14"/>
  <c r="AF95" i="14"/>
  <c r="AD95" i="14"/>
  <c r="AC95" i="14"/>
  <c r="AB95" i="14"/>
  <c r="Z95" i="14"/>
  <c r="X95" i="14"/>
  <c r="A95" i="14"/>
  <c r="BX94" i="14"/>
  <c r="BW94" i="14"/>
  <c r="BV94" i="14"/>
  <c r="BU94" i="14"/>
  <c r="BT94" i="14"/>
  <c r="BS94" i="14"/>
  <c r="BR94" i="14"/>
  <c r="BQ94" i="14"/>
  <c r="BP94" i="14"/>
  <c r="BO94" i="14"/>
  <c r="BN94" i="14"/>
  <c r="BM94" i="14"/>
  <c r="BL94" i="14"/>
  <c r="BK94" i="14"/>
  <c r="BJ94" i="14"/>
  <c r="BI94" i="14"/>
  <c r="BH94" i="14"/>
  <c r="BG94" i="14"/>
  <c r="BF94" i="14"/>
  <c r="BE94" i="14"/>
  <c r="BD94" i="14"/>
  <c r="BC94" i="14"/>
  <c r="BB94" i="14"/>
  <c r="AZ94" i="14"/>
  <c r="AU94" i="14"/>
  <c r="AV94" i="14"/>
  <c r="AT94" i="14"/>
  <c r="AI94" i="14"/>
  <c r="AH94" i="14"/>
  <c r="AG94" i="14"/>
  <c r="AF94" i="14"/>
  <c r="AD94" i="14"/>
  <c r="AC94" i="14"/>
  <c r="AB94" i="14"/>
  <c r="Z94" i="14"/>
  <c r="X94" i="14"/>
  <c r="A94" i="14"/>
  <c r="BX93" i="14"/>
  <c r="BW93" i="14"/>
  <c r="BV93" i="14"/>
  <c r="BU93" i="14"/>
  <c r="BT93" i="14"/>
  <c r="BS93" i="14"/>
  <c r="BR93" i="14"/>
  <c r="BQ93" i="14"/>
  <c r="BP93" i="14"/>
  <c r="BO93" i="14"/>
  <c r="BN93" i="14"/>
  <c r="BM93" i="14"/>
  <c r="BL93" i="14"/>
  <c r="BK93" i="14"/>
  <c r="BJ93" i="14"/>
  <c r="BI93" i="14"/>
  <c r="BH93" i="14"/>
  <c r="BG93" i="14"/>
  <c r="BF93" i="14"/>
  <c r="BE93" i="14"/>
  <c r="BD93" i="14"/>
  <c r="BC93" i="14"/>
  <c r="BB93" i="14"/>
  <c r="AZ93" i="14"/>
  <c r="AU93" i="14"/>
  <c r="AV93" i="14"/>
  <c r="AT93" i="14"/>
  <c r="AI93" i="14"/>
  <c r="AH93" i="14"/>
  <c r="AG93" i="14"/>
  <c r="AF93" i="14"/>
  <c r="AD93" i="14"/>
  <c r="AC93" i="14"/>
  <c r="AB93" i="14"/>
  <c r="Z93" i="14"/>
  <c r="X93" i="14"/>
  <c r="A93" i="14"/>
  <c r="BX92" i="14"/>
  <c r="BW92" i="14"/>
  <c r="BV92" i="14"/>
  <c r="BU92" i="14"/>
  <c r="BT92" i="14"/>
  <c r="BS92" i="14"/>
  <c r="BR92" i="14"/>
  <c r="BQ92" i="14"/>
  <c r="BP92" i="14"/>
  <c r="BO92" i="14"/>
  <c r="BN92" i="14"/>
  <c r="BM92" i="14"/>
  <c r="BL92" i="14"/>
  <c r="BK92" i="14"/>
  <c r="BJ92" i="14"/>
  <c r="BI92" i="14"/>
  <c r="BH92" i="14"/>
  <c r="BG92" i="14"/>
  <c r="BF92" i="14"/>
  <c r="BE92" i="14"/>
  <c r="BD92" i="14"/>
  <c r="BC92" i="14"/>
  <c r="BB92" i="14"/>
  <c r="AZ92" i="14"/>
  <c r="AU92" i="14"/>
  <c r="AV92" i="14"/>
  <c r="AT92" i="14"/>
  <c r="AI92" i="14"/>
  <c r="AH92" i="14"/>
  <c r="AG92" i="14"/>
  <c r="AF92" i="14"/>
  <c r="AD92" i="14"/>
  <c r="AC92" i="14"/>
  <c r="AB92" i="14"/>
  <c r="Z92" i="14"/>
  <c r="X92" i="14"/>
  <c r="A92" i="14"/>
  <c r="BX91" i="14"/>
  <c r="BW91" i="14"/>
  <c r="BV91" i="14"/>
  <c r="BU91" i="14"/>
  <c r="BT91" i="14"/>
  <c r="BS91" i="14"/>
  <c r="BR91" i="14"/>
  <c r="BQ91" i="14"/>
  <c r="BP91" i="14"/>
  <c r="BO91" i="14"/>
  <c r="BN91" i="14"/>
  <c r="BM91" i="14"/>
  <c r="BL91" i="14"/>
  <c r="BK91" i="14"/>
  <c r="BJ91" i="14"/>
  <c r="BI91" i="14"/>
  <c r="BH91" i="14"/>
  <c r="BG91" i="14"/>
  <c r="BF91" i="14"/>
  <c r="BE91" i="14"/>
  <c r="BD91" i="14"/>
  <c r="BC91" i="14"/>
  <c r="BB91" i="14"/>
  <c r="AZ91" i="14"/>
  <c r="AU91" i="14"/>
  <c r="AV91" i="14"/>
  <c r="AT91" i="14"/>
  <c r="AI91" i="14"/>
  <c r="AH91" i="14"/>
  <c r="AG91" i="14"/>
  <c r="AF91" i="14"/>
  <c r="AD91" i="14"/>
  <c r="AC91" i="14"/>
  <c r="AB91" i="14"/>
  <c r="Z91" i="14"/>
  <c r="X91" i="14"/>
  <c r="A91" i="14"/>
  <c r="BX90" i="14"/>
  <c r="BW90" i="14"/>
  <c r="BV90" i="14"/>
  <c r="BU90" i="14"/>
  <c r="BT90" i="14"/>
  <c r="BS90" i="14"/>
  <c r="BR90" i="14"/>
  <c r="BQ90" i="14"/>
  <c r="BP90" i="14"/>
  <c r="BO90" i="14"/>
  <c r="BN90" i="14"/>
  <c r="BM90" i="14"/>
  <c r="BL90" i="14"/>
  <c r="BK90" i="14"/>
  <c r="BJ90" i="14"/>
  <c r="BI90" i="14"/>
  <c r="BH90" i="14"/>
  <c r="BG90" i="14"/>
  <c r="BF90" i="14"/>
  <c r="BE90" i="14"/>
  <c r="BD90" i="14"/>
  <c r="BC90" i="14"/>
  <c r="BB90" i="14"/>
  <c r="AZ90" i="14"/>
  <c r="AU90" i="14"/>
  <c r="AV90" i="14"/>
  <c r="AT90" i="14"/>
  <c r="AI90" i="14"/>
  <c r="AH90" i="14"/>
  <c r="AG90" i="14"/>
  <c r="AF90" i="14"/>
  <c r="AD90" i="14"/>
  <c r="AC90" i="14"/>
  <c r="AB90" i="14"/>
  <c r="Z90" i="14"/>
  <c r="X90" i="14"/>
  <c r="A90" i="14"/>
  <c r="BX89" i="14"/>
  <c r="BW89" i="14"/>
  <c r="BV89" i="14"/>
  <c r="BU89" i="14"/>
  <c r="BT89" i="14"/>
  <c r="BS89" i="14"/>
  <c r="BR89" i="14"/>
  <c r="BQ89" i="14"/>
  <c r="BP89" i="14"/>
  <c r="BO89" i="14"/>
  <c r="BN89" i="14"/>
  <c r="BM89" i="14"/>
  <c r="BL89" i="14"/>
  <c r="BK89" i="14"/>
  <c r="BJ89" i="14"/>
  <c r="BI89" i="14"/>
  <c r="BH89" i="14"/>
  <c r="BG89" i="14"/>
  <c r="BF89" i="14"/>
  <c r="BE89" i="14"/>
  <c r="BD89" i="14"/>
  <c r="BC89" i="14"/>
  <c r="BB89" i="14"/>
  <c r="AZ89" i="14"/>
  <c r="AU89" i="14"/>
  <c r="AV89" i="14"/>
  <c r="AT89" i="14"/>
  <c r="AI89" i="14"/>
  <c r="AH89" i="14"/>
  <c r="AG89" i="14"/>
  <c r="AF89" i="14"/>
  <c r="AD89" i="14"/>
  <c r="AC89" i="14"/>
  <c r="AB89" i="14"/>
  <c r="Z89" i="14"/>
  <c r="X89" i="14"/>
  <c r="A89" i="14"/>
  <c r="BX88" i="14"/>
  <c r="BW88" i="14"/>
  <c r="BV88" i="14"/>
  <c r="BU88" i="14"/>
  <c r="BT88" i="14"/>
  <c r="BS88" i="14"/>
  <c r="BR88" i="14"/>
  <c r="BQ88" i="14"/>
  <c r="BP88" i="14"/>
  <c r="BO88" i="14"/>
  <c r="BN88" i="14"/>
  <c r="BM88" i="14"/>
  <c r="BL88" i="14"/>
  <c r="BK88" i="14"/>
  <c r="BJ88" i="14"/>
  <c r="BI88" i="14"/>
  <c r="BH88" i="14"/>
  <c r="BG88" i="14"/>
  <c r="BF88" i="14"/>
  <c r="BE88" i="14"/>
  <c r="BD88" i="14"/>
  <c r="BC88" i="14"/>
  <c r="BB88" i="14"/>
  <c r="AZ88" i="14"/>
  <c r="AU88" i="14"/>
  <c r="AV88" i="14"/>
  <c r="AT88" i="14"/>
  <c r="AI88" i="14"/>
  <c r="AH88" i="14"/>
  <c r="AG88" i="14"/>
  <c r="AF88" i="14"/>
  <c r="AD88" i="14"/>
  <c r="AC88" i="14"/>
  <c r="AB88" i="14"/>
  <c r="Z88" i="14"/>
  <c r="X88" i="14"/>
  <c r="A88" i="14"/>
  <c r="BX87" i="14"/>
  <c r="BW87" i="14"/>
  <c r="BV87" i="14"/>
  <c r="BU87" i="14"/>
  <c r="BT87" i="14"/>
  <c r="BS87" i="14"/>
  <c r="BR87" i="14"/>
  <c r="BQ87" i="14"/>
  <c r="BP87" i="14"/>
  <c r="BO87" i="14"/>
  <c r="BN87" i="14"/>
  <c r="BM87" i="14"/>
  <c r="BL87" i="14"/>
  <c r="BK87" i="14"/>
  <c r="BJ87" i="14"/>
  <c r="BI87" i="14"/>
  <c r="BH87" i="14"/>
  <c r="BG87" i="14"/>
  <c r="BF87" i="14"/>
  <c r="BE87" i="14"/>
  <c r="BD87" i="14"/>
  <c r="BC87" i="14"/>
  <c r="BB87" i="14"/>
  <c r="AZ87" i="14"/>
  <c r="AU87" i="14"/>
  <c r="AV87" i="14"/>
  <c r="AT87" i="14"/>
  <c r="AI87" i="14"/>
  <c r="AH87" i="14"/>
  <c r="AG87" i="14"/>
  <c r="AF87" i="14"/>
  <c r="AD87" i="14"/>
  <c r="AC87" i="14"/>
  <c r="AB87" i="14"/>
  <c r="Z87" i="14"/>
  <c r="X87" i="14"/>
  <c r="A87" i="14"/>
  <c r="BX86" i="14"/>
  <c r="BW86" i="14"/>
  <c r="BV86" i="14"/>
  <c r="BU86" i="14"/>
  <c r="BT86" i="14"/>
  <c r="BS86" i="14"/>
  <c r="BR86" i="14"/>
  <c r="BQ86" i="14"/>
  <c r="BP86" i="14"/>
  <c r="BO86" i="14"/>
  <c r="BN86" i="14"/>
  <c r="BM86" i="14"/>
  <c r="BL86" i="14"/>
  <c r="BK86" i="14"/>
  <c r="BJ86" i="14"/>
  <c r="BI86" i="14"/>
  <c r="BH86" i="14"/>
  <c r="BG86" i="14"/>
  <c r="BF86" i="14"/>
  <c r="BE86" i="14"/>
  <c r="BD86" i="14"/>
  <c r="BC86" i="14"/>
  <c r="BB86" i="14"/>
  <c r="AZ86" i="14"/>
  <c r="AU86" i="14"/>
  <c r="AV86" i="14"/>
  <c r="AT86" i="14"/>
  <c r="AI86" i="14"/>
  <c r="AH86" i="14"/>
  <c r="AG86" i="14"/>
  <c r="AF86" i="14"/>
  <c r="AD86" i="14"/>
  <c r="AC86" i="14"/>
  <c r="AB86" i="14"/>
  <c r="Z86" i="14"/>
  <c r="X86" i="14"/>
  <c r="A86" i="14"/>
  <c r="BX85" i="14"/>
  <c r="BW85" i="14"/>
  <c r="BV85" i="14"/>
  <c r="BU85" i="14"/>
  <c r="BT85" i="14"/>
  <c r="BS85" i="14"/>
  <c r="BR85" i="14"/>
  <c r="BQ85" i="14"/>
  <c r="BP85" i="14"/>
  <c r="BO85" i="14"/>
  <c r="BN85" i="14"/>
  <c r="BM85" i="14"/>
  <c r="BL85" i="14"/>
  <c r="BK85" i="14"/>
  <c r="BJ85" i="14"/>
  <c r="BI85" i="14"/>
  <c r="BH85" i="14"/>
  <c r="BG85" i="14"/>
  <c r="BF85" i="14"/>
  <c r="BE85" i="14"/>
  <c r="BD85" i="14"/>
  <c r="BC85" i="14"/>
  <c r="BB85" i="14"/>
  <c r="AZ85" i="14"/>
  <c r="AU85" i="14"/>
  <c r="AV85" i="14"/>
  <c r="AT85" i="14"/>
  <c r="AI85" i="14"/>
  <c r="AH85" i="14"/>
  <c r="AG85" i="14"/>
  <c r="AF85" i="14"/>
  <c r="AD85" i="14"/>
  <c r="AC85" i="14"/>
  <c r="AB85" i="14"/>
  <c r="Z85" i="14"/>
  <c r="X85" i="14"/>
  <c r="A85" i="14"/>
  <c r="BX84" i="14"/>
  <c r="BW84" i="14"/>
  <c r="BV84" i="14"/>
  <c r="BU84" i="14"/>
  <c r="BT84" i="14"/>
  <c r="BS84" i="14"/>
  <c r="BR84" i="14"/>
  <c r="BQ84" i="14"/>
  <c r="BP84" i="14"/>
  <c r="BO84" i="14"/>
  <c r="BN84" i="14"/>
  <c r="BM84" i="14"/>
  <c r="BL84" i="14"/>
  <c r="BK84" i="14"/>
  <c r="BJ84" i="14"/>
  <c r="BI84" i="14"/>
  <c r="BH84" i="14"/>
  <c r="BG84" i="14"/>
  <c r="BF84" i="14"/>
  <c r="BE84" i="14"/>
  <c r="BD84" i="14"/>
  <c r="BC84" i="14"/>
  <c r="BB84" i="14"/>
  <c r="AZ84" i="14"/>
  <c r="AU84" i="14"/>
  <c r="AV84" i="14"/>
  <c r="AT84" i="14"/>
  <c r="AI84" i="14"/>
  <c r="AH84" i="14"/>
  <c r="AG84" i="14"/>
  <c r="AF84" i="14"/>
  <c r="AD84" i="14"/>
  <c r="AC84" i="14"/>
  <c r="AB84" i="14"/>
  <c r="Z84" i="14"/>
  <c r="X84" i="14"/>
  <c r="A84" i="14"/>
  <c r="BX83" i="14"/>
  <c r="BW83" i="14"/>
  <c r="BV83" i="14"/>
  <c r="BU83" i="14"/>
  <c r="BT83" i="14"/>
  <c r="BS83" i="14"/>
  <c r="BR83" i="14"/>
  <c r="BQ83" i="14"/>
  <c r="BP83" i="14"/>
  <c r="BO83" i="14"/>
  <c r="BN83" i="14"/>
  <c r="BM83" i="14"/>
  <c r="BL83" i="14"/>
  <c r="BK83" i="14"/>
  <c r="BJ83" i="14"/>
  <c r="BI83" i="14"/>
  <c r="BH83" i="14"/>
  <c r="BG83" i="14"/>
  <c r="BF83" i="14"/>
  <c r="BE83" i="14"/>
  <c r="BD83" i="14"/>
  <c r="BC83" i="14"/>
  <c r="BB83" i="14"/>
  <c r="AZ83" i="14"/>
  <c r="AU83" i="14"/>
  <c r="AV83" i="14"/>
  <c r="AT83" i="14"/>
  <c r="AI83" i="14"/>
  <c r="AH83" i="14"/>
  <c r="AG83" i="14"/>
  <c r="AF83" i="14"/>
  <c r="AD83" i="14"/>
  <c r="AC83" i="14"/>
  <c r="AB83" i="14"/>
  <c r="Z83" i="14"/>
  <c r="X83" i="14"/>
  <c r="A83" i="14"/>
  <c r="BX82" i="14"/>
  <c r="BW82" i="14"/>
  <c r="BV82" i="14"/>
  <c r="BU82" i="14"/>
  <c r="BT82" i="14"/>
  <c r="BS82" i="14"/>
  <c r="BR82" i="14"/>
  <c r="BQ82" i="14"/>
  <c r="BP82" i="14"/>
  <c r="BO82" i="14"/>
  <c r="BN82" i="14"/>
  <c r="BM82" i="14"/>
  <c r="BL82" i="14"/>
  <c r="BK82" i="14"/>
  <c r="BJ82" i="14"/>
  <c r="BI82" i="14"/>
  <c r="BH82" i="14"/>
  <c r="BG82" i="14"/>
  <c r="BF82" i="14"/>
  <c r="BE82" i="14"/>
  <c r="BD82" i="14"/>
  <c r="BC82" i="14"/>
  <c r="BB82" i="14"/>
  <c r="AZ82" i="14"/>
  <c r="AU82" i="14"/>
  <c r="AV82" i="14"/>
  <c r="AT82" i="14"/>
  <c r="AI82" i="14"/>
  <c r="AH82" i="14"/>
  <c r="AG82" i="14"/>
  <c r="AF82" i="14"/>
  <c r="AD82" i="14"/>
  <c r="AC82" i="14"/>
  <c r="AB82" i="14"/>
  <c r="Z82" i="14"/>
  <c r="X82" i="14"/>
  <c r="A82" i="14"/>
  <c r="BX81" i="14"/>
  <c r="BW81" i="14"/>
  <c r="BV81" i="14"/>
  <c r="BU81" i="14"/>
  <c r="BT81" i="14"/>
  <c r="BS81" i="14"/>
  <c r="BR81" i="14"/>
  <c r="BQ81" i="14"/>
  <c r="BP81" i="14"/>
  <c r="BO81" i="14"/>
  <c r="BN81" i="14"/>
  <c r="BM81" i="14"/>
  <c r="BL81" i="14"/>
  <c r="BK81" i="14"/>
  <c r="BJ81" i="14"/>
  <c r="BI81" i="14"/>
  <c r="BH81" i="14"/>
  <c r="BG81" i="14"/>
  <c r="BF81" i="14"/>
  <c r="BE81" i="14"/>
  <c r="BD81" i="14"/>
  <c r="BC81" i="14"/>
  <c r="BB81" i="14"/>
  <c r="AZ81" i="14"/>
  <c r="AU81" i="14"/>
  <c r="AV81" i="14"/>
  <c r="AT81" i="14"/>
  <c r="AI81" i="14"/>
  <c r="AH81" i="14"/>
  <c r="AG81" i="14"/>
  <c r="AF81" i="14"/>
  <c r="AD81" i="14"/>
  <c r="AC81" i="14"/>
  <c r="AB81" i="14"/>
  <c r="Z81" i="14"/>
  <c r="X81" i="14"/>
  <c r="A81" i="14"/>
  <c r="BX80" i="14"/>
  <c r="BW80" i="14"/>
  <c r="BV80" i="14"/>
  <c r="BU80" i="14"/>
  <c r="BT80" i="14"/>
  <c r="BS80" i="14"/>
  <c r="BR80" i="14"/>
  <c r="BQ80" i="14"/>
  <c r="BP80" i="14"/>
  <c r="BO80" i="14"/>
  <c r="BN80" i="14"/>
  <c r="BM80" i="14"/>
  <c r="BL80" i="14"/>
  <c r="BK80" i="14"/>
  <c r="BJ80" i="14"/>
  <c r="BI80" i="14"/>
  <c r="BH80" i="14"/>
  <c r="BG80" i="14"/>
  <c r="BF80" i="14"/>
  <c r="BE80" i="14"/>
  <c r="BD80" i="14"/>
  <c r="BC80" i="14"/>
  <c r="BB80" i="14"/>
  <c r="AZ80" i="14"/>
  <c r="AU80" i="14"/>
  <c r="AV80" i="14"/>
  <c r="AT80" i="14"/>
  <c r="AI80" i="14"/>
  <c r="AH80" i="14"/>
  <c r="AG80" i="14"/>
  <c r="AF80" i="14"/>
  <c r="AD80" i="14"/>
  <c r="AC80" i="14"/>
  <c r="AB80" i="14"/>
  <c r="Z80" i="14"/>
  <c r="X80" i="14"/>
  <c r="A80" i="14"/>
  <c r="BX79" i="14"/>
  <c r="BW79" i="14"/>
  <c r="BV79" i="14"/>
  <c r="BU79" i="14"/>
  <c r="BT79" i="14"/>
  <c r="BS79" i="14"/>
  <c r="BR79" i="14"/>
  <c r="BQ79" i="14"/>
  <c r="BP79" i="14"/>
  <c r="BO79" i="14"/>
  <c r="BN79" i="14"/>
  <c r="BM79" i="14"/>
  <c r="BL79" i="14"/>
  <c r="BK79" i="14"/>
  <c r="BJ79" i="14"/>
  <c r="BI79" i="14"/>
  <c r="BH79" i="14"/>
  <c r="BG79" i="14"/>
  <c r="BF79" i="14"/>
  <c r="BE79" i="14"/>
  <c r="BD79" i="14"/>
  <c r="BC79" i="14"/>
  <c r="BB79" i="14"/>
  <c r="AZ79" i="14"/>
  <c r="AU79" i="14"/>
  <c r="AV79" i="14"/>
  <c r="AT79" i="14"/>
  <c r="AI79" i="14"/>
  <c r="AH79" i="14"/>
  <c r="AG79" i="14"/>
  <c r="AF79" i="14"/>
  <c r="AD79" i="14"/>
  <c r="AC79" i="14"/>
  <c r="AB79" i="14"/>
  <c r="Z79" i="14"/>
  <c r="X79" i="14"/>
  <c r="A79" i="14"/>
  <c r="BX78" i="14"/>
  <c r="BW78" i="14"/>
  <c r="BV78" i="14"/>
  <c r="BU78" i="14"/>
  <c r="BT78" i="14"/>
  <c r="BS78" i="14"/>
  <c r="BR78" i="14"/>
  <c r="BQ78" i="14"/>
  <c r="BP78" i="14"/>
  <c r="BO78" i="14"/>
  <c r="BN78" i="14"/>
  <c r="BM78" i="14"/>
  <c r="BL78" i="14"/>
  <c r="BK78" i="14"/>
  <c r="BJ78" i="14"/>
  <c r="BI78" i="14"/>
  <c r="BH78" i="14"/>
  <c r="BG78" i="14"/>
  <c r="BF78" i="14"/>
  <c r="BE78" i="14"/>
  <c r="BD78" i="14"/>
  <c r="BC78" i="14"/>
  <c r="BB78" i="14"/>
  <c r="AZ78" i="14"/>
  <c r="AU78" i="14"/>
  <c r="AV78" i="14"/>
  <c r="AT78" i="14"/>
  <c r="AI78" i="14"/>
  <c r="AH78" i="14"/>
  <c r="AG78" i="14"/>
  <c r="AF78" i="14"/>
  <c r="AD78" i="14"/>
  <c r="AC78" i="14"/>
  <c r="AB78" i="14"/>
  <c r="Z78" i="14"/>
  <c r="X78" i="14"/>
  <c r="A78" i="14"/>
  <c r="BX77" i="14"/>
  <c r="BW77" i="14"/>
  <c r="BV77" i="14"/>
  <c r="BU77" i="14"/>
  <c r="BT77" i="14"/>
  <c r="BS77" i="14"/>
  <c r="BR77" i="14"/>
  <c r="BQ77" i="14"/>
  <c r="BP77" i="14"/>
  <c r="BO77" i="14"/>
  <c r="BN77" i="14"/>
  <c r="BM77" i="14"/>
  <c r="BL77" i="14"/>
  <c r="BK77" i="14"/>
  <c r="BJ77" i="14"/>
  <c r="BI77" i="14"/>
  <c r="BH77" i="14"/>
  <c r="BG77" i="14"/>
  <c r="BF77" i="14"/>
  <c r="BE77" i="14"/>
  <c r="BD77" i="14"/>
  <c r="BC77" i="14"/>
  <c r="BB77" i="14"/>
  <c r="AZ77" i="14"/>
  <c r="AU77" i="14"/>
  <c r="AV77" i="14"/>
  <c r="AT77" i="14"/>
  <c r="AI77" i="14"/>
  <c r="AH77" i="14"/>
  <c r="AG77" i="14"/>
  <c r="AF77" i="14"/>
  <c r="AD77" i="14"/>
  <c r="AC77" i="14"/>
  <c r="AB77" i="14"/>
  <c r="Z77" i="14"/>
  <c r="X77" i="14"/>
  <c r="A77" i="14"/>
  <c r="BX76" i="14"/>
  <c r="BW76" i="14"/>
  <c r="BV76" i="14"/>
  <c r="BU76" i="14"/>
  <c r="BT76" i="14"/>
  <c r="BS76" i="14"/>
  <c r="BR76" i="14"/>
  <c r="BQ76" i="14"/>
  <c r="BP76" i="14"/>
  <c r="BO76" i="14"/>
  <c r="BN76" i="14"/>
  <c r="BM76" i="14"/>
  <c r="BL76" i="14"/>
  <c r="BK76" i="14"/>
  <c r="BJ76" i="14"/>
  <c r="BI76" i="14"/>
  <c r="BH76" i="14"/>
  <c r="BG76" i="14"/>
  <c r="BF76" i="14"/>
  <c r="BE76" i="14"/>
  <c r="BD76" i="14"/>
  <c r="BC76" i="14"/>
  <c r="BB76" i="14"/>
  <c r="AZ76" i="14"/>
  <c r="AU76" i="14"/>
  <c r="AV76" i="14"/>
  <c r="AT76" i="14"/>
  <c r="AI76" i="14"/>
  <c r="AH76" i="14"/>
  <c r="AG76" i="14"/>
  <c r="AF76" i="14"/>
  <c r="AD76" i="14"/>
  <c r="AC76" i="14"/>
  <c r="AB76" i="14"/>
  <c r="Z76" i="14"/>
  <c r="X76" i="14"/>
  <c r="A76" i="14"/>
  <c r="BX75" i="14"/>
  <c r="BW75" i="14"/>
  <c r="BV75" i="14"/>
  <c r="BU75" i="14"/>
  <c r="BT75" i="14"/>
  <c r="BS75" i="14"/>
  <c r="BR75" i="14"/>
  <c r="BQ75" i="14"/>
  <c r="BP75" i="14"/>
  <c r="BO75" i="14"/>
  <c r="BN75" i="14"/>
  <c r="BM75" i="14"/>
  <c r="BL75" i="14"/>
  <c r="BK75" i="14"/>
  <c r="BJ75" i="14"/>
  <c r="BI75" i="14"/>
  <c r="BH75" i="14"/>
  <c r="BG75" i="14"/>
  <c r="BF75" i="14"/>
  <c r="BE75" i="14"/>
  <c r="BD75" i="14"/>
  <c r="BC75" i="14"/>
  <c r="BB75" i="14"/>
  <c r="AZ75" i="14"/>
  <c r="AU75" i="14"/>
  <c r="AV75" i="14"/>
  <c r="AT75" i="14"/>
  <c r="AI75" i="14"/>
  <c r="AH75" i="14"/>
  <c r="AG75" i="14"/>
  <c r="AF75" i="14"/>
  <c r="AD75" i="14"/>
  <c r="AC75" i="14"/>
  <c r="AB75" i="14"/>
  <c r="Z75" i="14"/>
  <c r="X75" i="14"/>
  <c r="A75" i="14"/>
  <c r="BX74" i="14"/>
  <c r="BW74" i="14"/>
  <c r="BV74" i="14"/>
  <c r="BU74" i="14"/>
  <c r="BT74" i="14"/>
  <c r="BS74" i="14"/>
  <c r="BR74" i="14"/>
  <c r="BQ74" i="14"/>
  <c r="BP74" i="14"/>
  <c r="BO74" i="14"/>
  <c r="BN74" i="14"/>
  <c r="BM74" i="14"/>
  <c r="BL74" i="14"/>
  <c r="BK74" i="14"/>
  <c r="BJ74" i="14"/>
  <c r="BI74" i="14"/>
  <c r="BH74" i="14"/>
  <c r="BG74" i="14"/>
  <c r="BF74" i="14"/>
  <c r="BE74" i="14"/>
  <c r="BD74" i="14"/>
  <c r="BC74" i="14"/>
  <c r="BB74" i="14"/>
  <c r="AZ74" i="14"/>
  <c r="AU74" i="14"/>
  <c r="AV74" i="14"/>
  <c r="AT74" i="14"/>
  <c r="AI74" i="14"/>
  <c r="AH74" i="14"/>
  <c r="AG74" i="14"/>
  <c r="AF74" i="14"/>
  <c r="AD74" i="14"/>
  <c r="AC74" i="14"/>
  <c r="AB74" i="14"/>
  <c r="Z74" i="14"/>
  <c r="X74" i="14"/>
  <c r="A74" i="14"/>
  <c r="BX73" i="14"/>
  <c r="BW73" i="14"/>
  <c r="BV73" i="14"/>
  <c r="BU73" i="14"/>
  <c r="BT73" i="14"/>
  <c r="BS73" i="14"/>
  <c r="BR73" i="14"/>
  <c r="BQ73" i="14"/>
  <c r="BP73" i="14"/>
  <c r="BO73" i="14"/>
  <c r="BN73" i="14"/>
  <c r="BM73" i="14"/>
  <c r="BL73" i="14"/>
  <c r="BK73" i="14"/>
  <c r="BJ73" i="14"/>
  <c r="BI73" i="14"/>
  <c r="BH73" i="14"/>
  <c r="BG73" i="14"/>
  <c r="BF73" i="14"/>
  <c r="BE73" i="14"/>
  <c r="BD73" i="14"/>
  <c r="BC73" i="14"/>
  <c r="BB73" i="14"/>
  <c r="AZ73" i="14"/>
  <c r="AU73" i="14"/>
  <c r="AV73" i="14"/>
  <c r="AT73" i="14"/>
  <c r="AI73" i="14"/>
  <c r="AH73" i="14"/>
  <c r="AG73" i="14"/>
  <c r="AF73" i="14"/>
  <c r="AD73" i="14"/>
  <c r="AC73" i="14"/>
  <c r="AB73" i="14"/>
  <c r="Z73" i="14"/>
  <c r="X73" i="14"/>
  <c r="A73" i="14"/>
  <c r="BX72" i="14"/>
  <c r="BW72" i="14"/>
  <c r="BV72" i="14"/>
  <c r="BU72" i="14"/>
  <c r="BT72" i="14"/>
  <c r="BS72" i="14"/>
  <c r="BR72" i="14"/>
  <c r="BQ72" i="14"/>
  <c r="BP72" i="14"/>
  <c r="BO72" i="14"/>
  <c r="BN72" i="14"/>
  <c r="BM72" i="14"/>
  <c r="BL72" i="14"/>
  <c r="BK72" i="14"/>
  <c r="BJ72" i="14"/>
  <c r="BI72" i="14"/>
  <c r="BH72" i="14"/>
  <c r="BG72" i="14"/>
  <c r="BF72" i="14"/>
  <c r="BE72" i="14"/>
  <c r="BD72" i="14"/>
  <c r="BC72" i="14"/>
  <c r="BB72" i="14"/>
  <c r="AZ72" i="14"/>
  <c r="AU72" i="14"/>
  <c r="AV72" i="14"/>
  <c r="AT72" i="14"/>
  <c r="AI72" i="14"/>
  <c r="AH72" i="14"/>
  <c r="AG72" i="14"/>
  <c r="AF72" i="14"/>
  <c r="AD72" i="14"/>
  <c r="AC72" i="14"/>
  <c r="AB72" i="14"/>
  <c r="Z72" i="14"/>
  <c r="X72" i="14"/>
  <c r="A72" i="14"/>
  <c r="BX71" i="14"/>
  <c r="BW71" i="14"/>
  <c r="BV71" i="14"/>
  <c r="BU71" i="14"/>
  <c r="BT71" i="14"/>
  <c r="BS71" i="14"/>
  <c r="BR71" i="14"/>
  <c r="BQ71" i="14"/>
  <c r="BP71" i="14"/>
  <c r="BO71" i="14"/>
  <c r="BN71" i="14"/>
  <c r="BM71" i="14"/>
  <c r="BL71" i="14"/>
  <c r="BK71" i="14"/>
  <c r="BJ71" i="14"/>
  <c r="BI71" i="14"/>
  <c r="BH71" i="14"/>
  <c r="BG71" i="14"/>
  <c r="BF71" i="14"/>
  <c r="BE71" i="14"/>
  <c r="BD71" i="14"/>
  <c r="BC71" i="14"/>
  <c r="BB71" i="14"/>
  <c r="AZ71" i="14"/>
  <c r="AU71" i="14"/>
  <c r="AV71" i="14"/>
  <c r="AT71" i="14"/>
  <c r="AI71" i="14"/>
  <c r="AH71" i="14"/>
  <c r="AG71" i="14"/>
  <c r="AF71" i="14"/>
  <c r="AD71" i="14"/>
  <c r="AC71" i="14"/>
  <c r="AB71" i="14"/>
  <c r="Z71" i="14"/>
  <c r="X71" i="14"/>
  <c r="A71" i="14"/>
  <c r="BX70" i="14"/>
  <c r="BW70" i="14"/>
  <c r="BV70" i="14"/>
  <c r="BU70" i="14"/>
  <c r="BT70" i="14"/>
  <c r="BS70" i="14"/>
  <c r="BR70" i="14"/>
  <c r="BQ70" i="14"/>
  <c r="BP70" i="14"/>
  <c r="BO70" i="14"/>
  <c r="BN70" i="14"/>
  <c r="BM70" i="14"/>
  <c r="BL70" i="14"/>
  <c r="BK70" i="14"/>
  <c r="BJ70" i="14"/>
  <c r="BI70" i="14"/>
  <c r="BH70" i="14"/>
  <c r="BG70" i="14"/>
  <c r="BF70" i="14"/>
  <c r="BE70" i="14"/>
  <c r="BD70" i="14"/>
  <c r="BC70" i="14"/>
  <c r="BB70" i="14"/>
  <c r="AZ70" i="14"/>
  <c r="AU70" i="14"/>
  <c r="AV70" i="14"/>
  <c r="AT70" i="14"/>
  <c r="AI70" i="14"/>
  <c r="AH70" i="14"/>
  <c r="AG70" i="14"/>
  <c r="AF70" i="14"/>
  <c r="AD70" i="14"/>
  <c r="AC70" i="14"/>
  <c r="AB70" i="14"/>
  <c r="Z70" i="14"/>
  <c r="X70" i="14"/>
  <c r="A70" i="14"/>
  <c r="BX69" i="14"/>
  <c r="BW69" i="14"/>
  <c r="BV69" i="14"/>
  <c r="BU69" i="14"/>
  <c r="BT69" i="14"/>
  <c r="BS69" i="14"/>
  <c r="BR69" i="14"/>
  <c r="BQ69" i="14"/>
  <c r="BP69" i="14"/>
  <c r="BO69" i="14"/>
  <c r="BN69" i="14"/>
  <c r="BM69" i="14"/>
  <c r="BL69" i="14"/>
  <c r="BK69" i="14"/>
  <c r="BJ69" i="14"/>
  <c r="BI69" i="14"/>
  <c r="BH69" i="14"/>
  <c r="BG69" i="14"/>
  <c r="BF69" i="14"/>
  <c r="BE69" i="14"/>
  <c r="BD69" i="14"/>
  <c r="BC69" i="14"/>
  <c r="BB69" i="14"/>
  <c r="AZ69" i="14"/>
  <c r="AU69" i="14"/>
  <c r="AV69" i="14"/>
  <c r="AT69" i="14"/>
  <c r="AI69" i="14"/>
  <c r="AH69" i="14"/>
  <c r="AG69" i="14"/>
  <c r="AF69" i="14"/>
  <c r="AD69" i="14"/>
  <c r="AC69" i="14"/>
  <c r="AB69" i="14"/>
  <c r="Z69" i="14"/>
  <c r="X69" i="14"/>
  <c r="A69" i="14"/>
  <c r="BX68" i="14"/>
  <c r="BW68" i="14"/>
  <c r="BV68" i="14"/>
  <c r="BU68" i="14"/>
  <c r="BT68" i="14"/>
  <c r="BS68" i="14"/>
  <c r="BR68" i="14"/>
  <c r="BQ68" i="14"/>
  <c r="BP68" i="14"/>
  <c r="BO68" i="14"/>
  <c r="BN68" i="14"/>
  <c r="BM68" i="14"/>
  <c r="BL68" i="14"/>
  <c r="BK68" i="14"/>
  <c r="BJ68" i="14"/>
  <c r="BI68" i="14"/>
  <c r="BH68" i="14"/>
  <c r="BG68" i="14"/>
  <c r="BF68" i="14"/>
  <c r="BE68" i="14"/>
  <c r="BD68" i="14"/>
  <c r="BC68" i="14"/>
  <c r="BB68" i="14"/>
  <c r="AZ68" i="14"/>
  <c r="AU68" i="14"/>
  <c r="AV68" i="14"/>
  <c r="AT68" i="14"/>
  <c r="AI68" i="14"/>
  <c r="AH68" i="14"/>
  <c r="AG68" i="14"/>
  <c r="AF68" i="14"/>
  <c r="AD68" i="14"/>
  <c r="AC68" i="14"/>
  <c r="AB68" i="14"/>
  <c r="Z68" i="14"/>
  <c r="X68" i="14"/>
  <c r="A68" i="14"/>
  <c r="BX67" i="14"/>
  <c r="BW67" i="14"/>
  <c r="BV67" i="14"/>
  <c r="BU67" i="14"/>
  <c r="BT67" i="14"/>
  <c r="BS67" i="14"/>
  <c r="BR67" i="14"/>
  <c r="BQ67" i="14"/>
  <c r="BP67" i="14"/>
  <c r="BO67" i="14"/>
  <c r="BN67" i="14"/>
  <c r="BM67" i="14"/>
  <c r="BL67" i="14"/>
  <c r="BK67" i="14"/>
  <c r="BJ67" i="14"/>
  <c r="BI67" i="14"/>
  <c r="BH67" i="14"/>
  <c r="BG67" i="14"/>
  <c r="BF67" i="14"/>
  <c r="BE67" i="14"/>
  <c r="BD67" i="14"/>
  <c r="BC67" i="14"/>
  <c r="BB67" i="14"/>
  <c r="AZ67" i="14"/>
  <c r="AU67" i="14"/>
  <c r="AV67" i="14"/>
  <c r="AT67" i="14"/>
  <c r="AI67" i="14"/>
  <c r="AH67" i="14"/>
  <c r="AG67" i="14"/>
  <c r="AF67" i="14"/>
  <c r="AD67" i="14"/>
  <c r="AC67" i="14"/>
  <c r="AB67" i="14"/>
  <c r="Z67" i="14"/>
  <c r="X67" i="14"/>
  <c r="A67" i="14"/>
  <c r="BX66" i="14"/>
  <c r="BW66" i="14"/>
  <c r="BV66" i="14"/>
  <c r="BU66" i="14"/>
  <c r="BT66" i="14"/>
  <c r="BS66" i="14"/>
  <c r="BR66" i="14"/>
  <c r="BQ66" i="14"/>
  <c r="BP66" i="14"/>
  <c r="BO66" i="14"/>
  <c r="BN66" i="14"/>
  <c r="BM66" i="14"/>
  <c r="BL66" i="14"/>
  <c r="BK66" i="14"/>
  <c r="BJ66" i="14"/>
  <c r="BI66" i="14"/>
  <c r="BH66" i="14"/>
  <c r="BG66" i="14"/>
  <c r="BF66" i="14"/>
  <c r="BE66" i="14"/>
  <c r="BD66" i="14"/>
  <c r="BC66" i="14"/>
  <c r="BB66" i="14"/>
  <c r="AZ66" i="14"/>
  <c r="AU66" i="14"/>
  <c r="AV66" i="14"/>
  <c r="AT66" i="14"/>
  <c r="AI66" i="14"/>
  <c r="AH66" i="14"/>
  <c r="AG66" i="14"/>
  <c r="AF66" i="14"/>
  <c r="AD66" i="14"/>
  <c r="AC66" i="14"/>
  <c r="AB66" i="14"/>
  <c r="Z66" i="14"/>
  <c r="X66" i="14"/>
  <c r="A66" i="14"/>
  <c r="BX65" i="14"/>
  <c r="BW65" i="14"/>
  <c r="BV65" i="14"/>
  <c r="BU65" i="14"/>
  <c r="BT65" i="14"/>
  <c r="BS65" i="14"/>
  <c r="BR65" i="14"/>
  <c r="BQ65" i="14"/>
  <c r="BP65" i="14"/>
  <c r="BO65" i="14"/>
  <c r="BN65" i="14"/>
  <c r="BM65" i="14"/>
  <c r="BL65" i="14"/>
  <c r="BK65" i="14"/>
  <c r="BJ65" i="14"/>
  <c r="BI65" i="14"/>
  <c r="BH65" i="14"/>
  <c r="BG65" i="14"/>
  <c r="BF65" i="14"/>
  <c r="BE65" i="14"/>
  <c r="BD65" i="14"/>
  <c r="BC65" i="14"/>
  <c r="BB65" i="14"/>
  <c r="AZ65" i="14"/>
  <c r="AU65" i="14"/>
  <c r="AV65" i="14"/>
  <c r="AT65" i="14"/>
  <c r="AI65" i="14"/>
  <c r="AH65" i="14"/>
  <c r="AG65" i="14"/>
  <c r="AF65" i="14"/>
  <c r="AD65" i="14"/>
  <c r="AC65" i="14"/>
  <c r="AB65" i="14"/>
  <c r="Z65" i="14"/>
  <c r="X65" i="14"/>
  <c r="A65" i="14"/>
  <c r="BX64" i="14"/>
  <c r="BW64" i="14"/>
  <c r="BV64" i="14"/>
  <c r="BU64" i="14"/>
  <c r="BT64" i="14"/>
  <c r="BS64" i="14"/>
  <c r="BR64" i="14"/>
  <c r="BQ64" i="14"/>
  <c r="BP64" i="14"/>
  <c r="BO64" i="14"/>
  <c r="BN64" i="14"/>
  <c r="BM64" i="14"/>
  <c r="BL64" i="14"/>
  <c r="BK64" i="14"/>
  <c r="BJ64" i="14"/>
  <c r="BI64" i="14"/>
  <c r="BH64" i="14"/>
  <c r="BG64" i="14"/>
  <c r="BF64" i="14"/>
  <c r="BE64" i="14"/>
  <c r="BD64" i="14"/>
  <c r="BC64" i="14"/>
  <c r="BB64" i="14"/>
  <c r="AZ64" i="14"/>
  <c r="AU64" i="14"/>
  <c r="AV64" i="14"/>
  <c r="AT64" i="14"/>
  <c r="AI64" i="14"/>
  <c r="AH64" i="14"/>
  <c r="AG64" i="14"/>
  <c r="AF64" i="14"/>
  <c r="AD64" i="14"/>
  <c r="AC64" i="14"/>
  <c r="AB64" i="14"/>
  <c r="Z64" i="14"/>
  <c r="X64" i="14"/>
  <c r="A64" i="14"/>
  <c r="BX63" i="14"/>
  <c r="BW63" i="14"/>
  <c r="BV63" i="14"/>
  <c r="BU63" i="14"/>
  <c r="BT63" i="14"/>
  <c r="BS63" i="14"/>
  <c r="BR63" i="14"/>
  <c r="BQ63" i="14"/>
  <c r="BP63" i="14"/>
  <c r="BO63" i="14"/>
  <c r="BN63" i="14"/>
  <c r="BM63" i="14"/>
  <c r="BL63" i="14"/>
  <c r="BK63" i="14"/>
  <c r="BJ63" i="14"/>
  <c r="BI63" i="14"/>
  <c r="BH63" i="14"/>
  <c r="BG63" i="14"/>
  <c r="BF63" i="14"/>
  <c r="BE63" i="14"/>
  <c r="BD63" i="14"/>
  <c r="BC63" i="14"/>
  <c r="BB63" i="14"/>
  <c r="AZ63" i="14"/>
  <c r="AU63" i="14"/>
  <c r="AV63" i="14"/>
  <c r="AT63" i="14"/>
  <c r="AI63" i="14"/>
  <c r="AH63" i="14"/>
  <c r="AG63" i="14"/>
  <c r="AF63" i="14"/>
  <c r="AD63" i="14"/>
  <c r="AC63" i="14"/>
  <c r="AB63" i="14"/>
  <c r="Z63" i="14"/>
  <c r="X63" i="14"/>
  <c r="A63" i="14"/>
  <c r="BX62" i="14"/>
  <c r="BW62" i="14"/>
  <c r="BV62" i="14"/>
  <c r="BU62" i="14"/>
  <c r="BT62" i="14"/>
  <c r="BS62" i="14"/>
  <c r="BR62" i="14"/>
  <c r="BQ62" i="14"/>
  <c r="BP62" i="14"/>
  <c r="BO62" i="14"/>
  <c r="BN62" i="14"/>
  <c r="BM62" i="14"/>
  <c r="BL62" i="14"/>
  <c r="BK62" i="14"/>
  <c r="BJ62" i="14"/>
  <c r="BI62" i="14"/>
  <c r="BH62" i="14"/>
  <c r="BG62" i="14"/>
  <c r="BF62" i="14"/>
  <c r="BE62" i="14"/>
  <c r="BD62" i="14"/>
  <c r="BC62" i="14"/>
  <c r="BB62" i="14"/>
  <c r="AZ62" i="14"/>
  <c r="AU62" i="14"/>
  <c r="AV62" i="14"/>
  <c r="AT62" i="14"/>
  <c r="AI62" i="14"/>
  <c r="AH62" i="14"/>
  <c r="AG62" i="14"/>
  <c r="AF62" i="14"/>
  <c r="AD62" i="14"/>
  <c r="AC62" i="14"/>
  <c r="AB62" i="14"/>
  <c r="Z62" i="14"/>
  <c r="X62" i="14"/>
  <c r="A62" i="14"/>
  <c r="BX61" i="14"/>
  <c r="BW61" i="14"/>
  <c r="BV61" i="14"/>
  <c r="BU61" i="14"/>
  <c r="BT61" i="14"/>
  <c r="BS61" i="14"/>
  <c r="BR61" i="14"/>
  <c r="BQ61" i="14"/>
  <c r="BP61" i="14"/>
  <c r="BO61" i="14"/>
  <c r="BN61" i="14"/>
  <c r="BM61" i="14"/>
  <c r="BL61" i="14"/>
  <c r="BK61" i="14"/>
  <c r="BJ61" i="14"/>
  <c r="BI61" i="14"/>
  <c r="BH61" i="14"/>
  <c r="BG61" i="14"/>
  <c r="BF61" i="14"/>
  <c r="BE61" i="14"/>
  <c r="BD61" i="14"/>
  <c r="BC61" i="14"/>
  <c r="BB61" i="14"/>
  <c r="AZ61" i="14"/>
  <c r="AU61" i="14"/>
  <c r="AV61" i="14"/>
  <c r="AT61" i="14"/>
  <c r="AI61" i="14"/>
  <c r="AH61" i="14"/>
  <c r="AG61" i="14"/>
  <c r="AF61" i="14"/>
  <c r="AD61" i="14"/>
  <c r="AC61" i="14"/>
  <c r="AB61" i="14"/>
  <c r="Z61" i="14"/>
  <c r="X61" i="14"/>
  <c r="A61" i="14"/>
  <c r="BX60" i="14"/>
  <c r="BW60" i="14"/>
  <c r="BV60" i="14"/>
  <c r="BU60" i="14"/>
  <c r="BT60" i="14"/>
  <c r="BS60" i="14"/>
  <c r="BR60" i="14"/>
  <c r="BQ60" i="14"/>
  <c r="BP60" i="14"/>
  <c r="BO60" i="14"/>
  <c r="BN60" i="14"/>
  <c r="BM60" i="14"/>
  <c r="BL60" i="14"/>
  <c r="BK60" i="14"/>
  <c r="BJ60" i="14"/>
  <c r="BI60" i="14"/>
  <c r="BH60" i="14"/>
  <c r="BG60" i="14"/>
  <c r="BF60" i="14"/>
  <c r="BE60" i="14"/>
  <c r="BD60" i="14"/>
  <c r="BC60" i="14"/>
  <c r="BB60" i="14"/>
  <c r="AZ60" i="14"/>
  <c r="AU60" i="14"/>
  <c r="AV60" i="14"/>
  <c r="AT60" i="14"/>
  <c r="AI60" i="14"/>
  <c r="AH60" i="14"/>
  <c r="AG60" i="14"/>
  <c r="AF60" i="14"/>
  <c r="AD60" i="14"/>
  <c r="AC60" i="14"/>
  <c r="AB60" i="14"/>
  <c r="Z60" i="14"/>
  <c r="X60" i="14"/>
  <c r="A60" i="14"/>
  <c r="BX59" i="14"/>
  <c r="BW59" i="14"/>
  <c r="BV59" i="14"/>
  <c r="BU59" i="14"/>
  <c r="BT59" i="14"/>
  <c r="BS59" i="14"/>
  <c r="BR59" i="14"/>
  <c r="BQ59" i="14"/>
  <c r="BP59" i="14"/>
  <c r="BO59" i="14"/>
  <c r="BN59" i="14"/>
  <c r="BM59" i="14"/>
  <c r="BL59" i="14"/>
  <c r="BK59" i="14"/>
  <c r="BJ59" i="14"/>
  <c r="BI59" i="14"/>
  <c r="BH59" i="14"/>
  <c r="BG59" i="14"/>
  <c r="BF59" i="14"/>
  <c r="BE59" i="14"/>
  <c r="BD59" i="14"/>
  <c r="BC59" i="14"/>
  <c r="BB59" i="14"/>
  <c r="AZ59" i="14"/>
  <c r="AU59" i="14"/>
  <c r="AV59" i="14"/>
  <c r="AT59" i="14"/>
  <c r="AI59" i="14"/>
  <c r="AH59" i="14"/>
  <c r="AG59" i="14"/>
  <c r="AF59" i="14"/>
  <c r="AD59" i="14"/>
  <c r="AC59" i="14"/>
  <c r="AB59" i="14"/>
  <c r="Z59" i="14"/>
  <c r="X59" i="14"/>
  <c r="A59" i="14"/>
  <c r="BX58" i="14"/>
  <c r="BW58" i="14"/>
  <c r="BV58" i="14"/>
  <c r="BU58" i="14"/>
  <c r="BT58" i="14"/>
  <c r="BS58" i="14"/>
  <c r="BR58" i="14"/>
  <c r="BQ58" i="14"/>
  <c r="BP58" i="14"/>
  <c r="BO58" i="14"/>
  <c r="BN58" i="14"/>
  <c r="BM58" i="14"/>
  <c r="BL58" i="14"/>
  <c r="BK58" i="14"/>
  <c r="BJ58" i="14"/>
  <c r="BI58" i="14"/>
  <c r="BH58" i="14"/>
  <c r="BG58" i="14"/>
  <c r="BF58" i="14"/>
  <c r="BE58" i="14"/>
  <c r="BD58" i="14"/>
  <c r="BC58" i="14"/>
  <c r="BB58" i="14"/>
  <c r="AZ58" i="14"/>
  <c r="AU58" i="14"/>
  <c r="AV58" i="14"/>
  <c r="AT58" i="14"/>
  <c r="AI58" i="14"/>
  <c r="AH58" i="14"/>
  <c r="AG58" i="14"/>
  <c r="AF58" i="14"/>
  <c r="AD58" i="14"/>
  <c r="AC58" i="14"/>
  <c r="AB58" i="14"/>
  <c r="Z58" i="14"/>
  <c r="X58" i="14"/>
  <c r="A58" i="14"/>
  <c r="BX57" i="14"/>
  <c r="BW57" i="14"/>
  <c r="BV57" i="14"/>
  <c r="BU57" i="14"/>
  <c r="BT57" i="14"/>
  <c r="BS57" i="14"/>
  <c r="BR57" i="14"/>
  <c r="BQ57" i="14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AZ57" i="14"/>
  <c r="AU57" i="14"/>
  <c r="AV57" i="14"/>
  <c r="AT57" i="14"/>
  <c r="AI57" i="14"/>
  <c r="AH57" i="14"/>
  <c r="AG57" i="14"/>
  <c r="AF57" i="14"/>
  <c r="AD57" i="14"/>
  <c r="AC57" i="14"/>
  <c r="AB57" i="14"/>
  <c r="Z57" i="14"/>
  <c r="X57" i="14"/>
  <c r="A57" i="14"/>
  <c r="BX56" i="14"/>
  <c r="BW56" i="14"/>
  <c r="BV56" i="14"/>
  <c r="BU56" i="14"/>
  <c r="BT56" i="14"/>
  <c r="BS56" i="14"/>
  <c r="BR56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AZ56" i="14"/>
  <c r="AU56" i="14"/>
  <c r="AV56" i="14"/>
  <c r="AT56" i="14"/>
  <c r="AI56" i="14"/>
  <c r="AH56" i="14"/>
  <c r="AG56" i="14"/>
  <c r="AF56" i="14"/>
  <c r="AD56" i="14"/>
  <c r="AC56" i="14"/>
  <c r="AB56" i="14"/>
  <c r="Z56" i="14"/>
  <c r="X56" i="14"/>
  <c r="A56" i="14"/>
  <c r="BX55" i="14"/>
  <c r="BW55" i="14"/>
  <c r="BV55" i="14"/>
  <c r="BU55" i="14"/>
  <c r="BT55" i="14"/>
  <c r="BS55" i="14"/>
  <c r="BR55" i="14"/>
  <c r="BQ55" i="14"/>
  <c r="BP55" i="14"/>
  <c r="BO55" i="14"/>
  <c r="BN55" i="14"/>
  <c r="BM55" i="14"/>
  <c r="BL55" i="14"/>
  <c r="BK55" i="14"/>
  <c r="BJ55" i="14"/>
  <c r="BI55" i="14"/>
  <c r="BH55" i="14"/>
  <c r="BG55" i="14"/>
  <c r="BF55" i="14"/>
  <c r="BE55" i="14"/>
  <c r="BD55" i="14"/>
  <c r="BC55" i="14"/>
  <c r="BB55" i="14"/>
  <c r="AZ55" i="14"/>
  <c r="AU55" i="14"/>
  <c r="AV55" i="14"/>
  <c r="AT55" i="14"/>
  <c r="AI55" i="14"/>
  <c r="AH55" i="14"/>
  <c r="AG55" i="14"/>
  <c r="AF55" i="14"/>
  <c r="AD55" i="14"/>
  <c r="AC55" i="14"/>
  <c r="AB55" i="14"/>
  <c r="Z55" i="14"/>
  <c r="X55" i="14"/>
  <c r="A55" i="14"/>
  <c r="BX54" i="14"/>
  <c r="BW54" i="14"/>
  <c r="BV54" i="14"/>
  <c r="BU54" i="14"/>
  <c r="BT54" i="14"/>
  <c r="BS54" i="14"/>
  <c r="BR54" i="14"/>
  <c r="BQ54" i="14"/>
  <c r="BP54" i="14"/>
  <c r="BO54" i="14"/>
  <c r="BN54" i="14"/>
  <c r="BM54" i="14"/>
  <c r="BL54" i="14"/>
  <c r="BK54" i="14"/>
  <c r="BJ54" i="14"/>
  <c r="BI54" i="14"/>
  <c r="BH54" i="14"/>
  <c r="BG54" i="14"/>
  <c r="BF54" i="14"/>
  <c r="BE54" i="14"/>
  <c r="BD54" i="14"/>
  <c r="BC54" i="14"/>
  <c r="BB54" i="14"/>
  <c r="AZ54" i="14"/>
  <c r="AU54" i="14"/>
  <c r="AV54" i="14"/>
  <c r="AT54" i="14"/>
  <c r="AI54" i="14"/>
  <c r="AH54" i="14"/>
  <c r="AG54" i="14"/>
  <c r="AF54" i="14"/>
  <c r="AD54" i="14"/>
  <c r="AC54" i="14"/>
  <c r="AB54" i="14"/>
  <c r="Z54" i="14"/>
  <c r="X54" i="14"/>
  <c r="A54" i="14"/>
  <c r="BX53" i="14"/>
  <c r="BW53" i="14"/>
  <c r="BV53" i="14"/>
  <c r="BU53" i="14"/>
  <c r="BT53" i="14"/>
  <c r="BS53" i="14"/>
  <c r="BR53" i="14"/>
  <c r="BQ53" i="14"/>
  <c r="BP53" i="14"/>
  <c r="BO53" i="14"/>
  <c r="BN53" i="14"/>
  <c r="BM53" i="14"/>
  <c r="BL53" i="14"/>
  <c r="BK53" i="14"/>
  <c r="BJ53" i="14"/>
  <c r="BI53" i="14"/>
  <c r="BH53" i="14"/>
  <c r="BG53" i="14"/>
  <c r="BF53" i="14"/>
  <c r="BE53" i="14"/>
  <c r="BD53" i="14"/>
  <c r="BC53" i="14"/>
  <c r="BB53" i="14"/>
  <c r="AZ53" i="14"/>
  <c r="AU53" i="14"/>
  <c r="AV53" i="14"/>
  <c r="AT53" i="14"/>
  <c r="AI53" i="14"/>
  <c r="AH53" i="14"/>
  <c r="AG53" i="14"/>
  <c r="AF53" i="14"/>
  <c r="AD53" i="14"/>
  <c r="AC53" i="14"/>
  <c r="AB53" i="14"/>
  <c r="Z53" i="14"/>
  <c r="X53" i="14"/>
  <c r="A53" i="14"/>
  <c r="BX52" i="14"/>
  <c r="BW52" i="14"/>
  <c r="BV52" i="14"/>
  <c r="BU52" i="14"/>
  <c r="BT52" i="14"/>
  <c r="BS52" i="14"/>
  <c r="BR52" i="14"/>
  <c r="BQ52" i="14"/>
  <c r="BP52" i="14"/>
  <c r="BO52" i="14"/>
  <c r="BN52" i="14"/>
  <c r="BM52" i="14"/>
  <c r="BL52" i="14"/>
  <c r="BK52" i="14"/>
  <c r="BJ52" i="14"/>
  <c r="BI52" i="14"/>
  <c r="BH52" i="14"/>
  <c r="BG52" i="14"/>
  <c r="BF52" i="14"/>
  <c r="BE52" i="14"/>
  <c r="BD52" i="14"/>
  <c r="BC52" i="14"/>
  <c r="BB52" i="14"/>
  <c r="AZ52" i="14"/>
  <c r="AU52" i="14"/>
  <c r="AV52" i="14"/>
  <c r="AT52" i="14"/>
  <c r="AI52" i="14"/>
  <c r="AH52" i="14"/>
  <c r="AG52" i="14"/>
  <c r="AF52" i="14"/>
  <c r="AD52" i="14"/>
  <c r="AC52" i="14"/>
  <c r="AB52" i="14"/>
  <c r="Z52" i="14"/>
  <c r="X52" i="14"/>
  <c r="A52" i="14"/>
  <c r="BX51" i="14"/>
  <c r="BW51" i="14"/>
  <c r="BV51" i="14"/>
  <c r="BU51" i="14"/>
  <c r="BT51" i="14"/>
  <c r="BS51" i="14"/>
  <c r="BR51" i="14"/>
  <c r="BQ51" i="14"/>
  <c r="BP51" i="14"/>
  <c r="BO51" i="14"/>
  <c r="BN51" i="14"/>
  <c r="BM51" i="14"/>
  <c r="BL51" i="14"/>
  <c r="BK51" i="14"/>
  <c r="BJ51" i="14"/>
  <c r="BI51" i="14"/>
  <c r="BH51" i="14"/>
  <c r="BG51" i="14"/>
  <c r="BF51" i="14"/>
  <c r="BE51" i="14"/>
  <c r="BD51" i="14"/>
  <c r="BC51" i="14"/>
  <c r="BB51" i="14"/>
  <c r="AZ51" i="14"/>
  <c r="AU51" i="14"/>
  <c r="AV51" i="14"/>
  <c r="AT51" i="14"/>
  <c r="AI51" i="14"/>
  <c r="AH51" i="14"/>
  <c r="AG51" i="14"/>
  <c r="AF51" i="14"/>
  <c r="AD51" i="14"/>
  <c r="AC51" i="14"/>
  <c r="AB51" i="14"/>
  <c r="Z51" i="14"/>
  <c r="X51" i="14"/>
  <c r="A51" i="14"/>
  <c r="BX50" i="14"/>
  <c r="BW50" i="14"/>
  <c r="BV50" i="14"/>
  <c r="BU50" i="14"/>
  <c r="BT50" i="14"/>
  <c r="BS50" i="14"/>
  <c r="BR50" i="14"/>
  <c r="BQ50" i="14"/>
  <c r="BP50" i="14"/>
  <c r="BO50" i="14"/>
  <c r="BN50" i="14"/>
  <c r="BM50" i="14"/>
  <c r="BL50" i="14"/>
  <c r="BK50" i="14"/>
  <c r="BJ50" i="14"/>
  <c r="BI50" i="14"/>
  <c r="BH50" i="14"/>
  <c r="BG50" i="14"/>
  <c r="BF50" i="14"/>
  <c r="BE50" i="14"/>
  <c r="BD50" i="14"/>
  <c r="BC50" i="14"/>
  <c r="BB50" i="14"/>
  <c r="AZ50" i="14"/>
  <c r="AU50" i="14"/>
  <c r="AS50" i="14"/>
  <c r="AT50" i="14"/>
  <c r="AI50" i="14"/>
  <c r="AH50" i="14"/>
  <c r="AG50" i="14"/>
  <c r="AF50" i="14"/>
  <c r="AD50" i="14"/>
  <c r="AC50" i="14"/>
  <c r="AB50" i="14"/>
  <c r="Z50" i="14"/>
  <c r="X50" i="14"/>
  <c r="A50" i="14"/>
  <c r="BX49" i="14"/>
  <c r="BW49" i="14"/>
  <c r="BV49" i="14"/>
  <c r="BU49" i="14"/>
  <c r="BT49" i="14"/>
  <c r="BS49" i="14"/>
  <c r="BR49" i="14"/>
  <c r="BQ49" i="14"/>
  <c r="BP49" i="14"/>
  <c r="BO49" i="14"/>
  <c r="BN49" i="14"/>
  <c r="BM49" i="14"/>
  <c r="BL49" i="14"/>
  <c r="BK49" i="14"/>
  <c r="BJ49" i="14"/>
  <c r="BI49" i="14"/>
  <c r="BH49" i="14"/>
  <c r="BG49" i="14"/>
  <c r="BF49" i="14"/>
  <c r="BE49" i="14"/>
  <c r="BD49" i="14"/>
  <c r="BC49" i="14"/>
  <c r="BB49" i="14"/>
  <c r="AZ49" i="14"/>
  <c r="AU49" i="14"/>
  <c r="AT49" i="14"/>
  <c r="AI49" i="14"/>
  <c r="AH49" i="14"/>
  <c r="AG49" i="14"/>
  <c r="AF49" i="14"/>
  <c r="AD49" i="14"/>
  <c r="AC49" i="14"/>
  <c r="AB49" i="14"/>
  <c r="Z49" i="14"/>
  <c r="X49" i="14"/>
  <c r="A49" i="14"/>
  <c r="BX48" i="14"/>
  <c r="BW48" i="14"/>
  <c r="BV48" i="14"/>
  <c r="BU48" i="14"/>
  <c r="BT48" i="14"/>
  <c r="BS48" i="14"/>
  <c r="BR48" i="14"/>
  <c r="BQ48" i="14"/>
  <c r="BP48" i="14"/>
  <c r="BO48" i="14"/>
  <c r="BN48" i="14"/>
  <c r="BM48" i="14"/>
  <c r="BL48" i="14"/>
  <c r="BK48" i="14"/>
  <c r="BJ48" i="14"/>
  <c r="BI48" i="14"/>
  <c r="BH48" i="14"/>
  <c r="BG48" i="14"/>
  <c r="BF48" i="14"/>
  <c r="BE48" i="14"/>
  <c r="BD48" i="14"/>
  <c r="BC48" i="14"/>
  <c r="BB48" i="14"/>
  <c r="AZ48" i="14"/>
  <c r="AU48" i="14"/>
  <c r="AS48" i="14"/>
  <c r="AT48" i="14"/>
  <c r="AI48" i="14"/>
  <c r="AH48" i="14"/>
  <c r="AG48" i="14"/>
  <c r="AF48" i="14"/>
  <c r="AD48" i="14"/>
  <c r="AC48" i="14"/>
  <c r="AB48" i="14"/>
  <c r="Z48" i="14"/>
  <c r="X48" i="14"/>
  <c r="A48" i="14"/>
  <c r="BX47" i="14"/>
  <c r="BW47" i="14"/>
  <c r="BV47" i="14"/>
  <c r="BU47" i="14"/>
  <c r="BT47" i="14"/>
  <c r="BS47" i="14"/>
  <c r="BR47" i="14"/>
  <c r="BQ47" i="14"/>
  <c r="BP47" i="14"/>
  <c r="BO47" i="14"/>
  <c r="BN47" i="14"/>
  <c r="BM47" i="14"/>
  <c r="BL47" i="14"/>
  <c r="BK47" i="14"/>
  <c r="BJ47" i="14"/>
  <c r="BI47" i="14"/>
  <c r="BH47" i="14"/>
  <c r="BG47" i="14"/>
  <c r="BF47" i="14"/>
  <c r="BE47" i="14"/>
  <c r="BD47" i="14"/>
  <c r="BC47" i="14"/>
  <c r="BB47" i="14"/>
  <c r="AZ47" i="14"/>
  <c r="AU47" i="14"/>
  <c r="AS47" i="14"/>
  <c r="AT47" i="14"/>
  <c r="AI47" i="14"/>
  <c r="AH47" i="14"/>
  <c r="AG47" i="14"/>
  <c r="AF47" i="14"/>
  <c r="AD47" i="14"/>
  <c r="AC47" i="14"/>
  <c r="AB47" i="14"/>
  <c r="Z47" i="14"/>
  <c r="X47" i="14"/>
  <c r="A47" i="14"/>
  <c r="BX46" i="14"/>
  <c r="BW46" i="14"/>
  <c r="BV46" i="14"/>
  <c r="BU46" i="14"/>
  <c r="BT46" i="14"/>
  <c r="BS46" i="14"/>
  <c r="BR46" i="14"/>
  <c r="BQ46" i="14"/>
  <c r="BP46" i="14"/>
  <c r="BO46" i="14"/>
  <c r="BN46" i="14"/>
  <c r="BM46" i="14"/>
  <c r="BL46" i="14"/>
  <c r="BK46" i="14"/>
  <c r="BJ46" i="14"/>
  <c r="BI46" i="14"/>
  <c r="BH46" i="14"/>
  <c r="BG46" i="14"/>
  <c r="BF46" i="14"/>
  <c r="BE46" i="14"/>
  <c r="BD46" i="14"/>
  <c r="BC46" i="14"/>
  <c r="BB46" i="14"/>
  <c r="AZ46" i="14"/>
  <c r="AU46" i="14"/>
  <c r="AS46" i="14"/>
  <c r="AT46" i="14"/>
  <c r="AI46" i="14"/>
  <c r="AH46" i="14"/>
  <c r="AG46" i="14"/>
  <c r="AF46" i="14"/>
  <c r="AD46" i="14"/>
  <c r="AC46" i="14"/>
  <c r="AB46" i="14"/>
  <c r="Z46" i="14"/>
  <c r="X46" i="14"/>
  <c r="A46" i="14"/>
  <c r="BX45" i="14"/>
  <c r="BW45" i="14"/>
  <c r="BV45" i="14"/>
  <c r="BU45" i="14"/>
  <c r="BT45" i="14"/>
  <c r="BS45" i="14"/>
  <c r="BR45" i="14"/>
  <c r="BQ45" i="14"/>
  <c r="BP45" i="14"/>
  <c r="BO45" i="14"/>
  <c r="BN45" i="14"/>
  <c r="BM45" i="14"/>
  <c r="BL45" i="14"/>
  <c r="BK45" i="14"/>
  <c r="BJ45" i="14"/>
  <c r="BI45" i="14"/>
  <c r="BH45" i="14"/>
  <c r="BG45" i="14"/>
  <c r="BF45" i="14"/>
  <c r="BE45" i="14"/>
  <c r="BD45" i="14"/>
  <c r="BC45" i="14"/>
  <c r="BB45" i="14"/>
  <c r="AZ45" i="14"/>
  <c r="AU45" i="14"/>
  <c r="AT45" i="14"/>
  <c r="AI45" i="14"/>
  <c r="AH45" i="14"/>
  <c r="AG45" i="14"/>
  <c r="AF45" i="14"/>
  <c r="AD45" i="14"/>
  <c r="AC45" i="14"/>
  <c r="AB45" i="14"/>
  <c r="Z45" i="14"/>
  <c r="X45" i="14"/>
  <c r="A45" i="14"/>
  <c r="BX44" i="14"/>
  <c r="BW44" i="14"/>
  <c r="BV44" i="14"/>
  <c r="BU44" i="14"/>
  <c r="BT44" i="14"/>
  <c r="BS44" i="14"/>
  <c r="BR44" i="14"/>
  <c r="BQ44" i="14"/>
  <c r="BP44" i="14"/>
  <c r="BO44" i="14"/>
  <c r="BN44" i="14"/>
  <c r="BM44" i="14"/>
  <c r="BL44" i="14"/>
  <c r="BK44" i="14"/>
  <c r="BJ44" i="14"/>
  <c r="BI44" i="14"/>
  <c r="BH44" i="14"/>
  <c r="BG44" i="14"/>
  <c r="BF44" i="14"/>
  <c r="BE44" i="14"/>
  <c r="BD44" i="14"/>
  <c r="BC44" i="14"/>
  <c r="BB44" i="14"/>
  <c r="AZ44" i="14"/>
  <c r="AU44" i="14"/>
  <c r="AS44" i="14"/>
  <c r="AT44" i="14"/>
  <c r="AI44" i="14"/>
  <c r="AH44" i="14"/>
  <c r="AG44" i="14"/>
  <c r="AF44" i="14"/>
  <c r="AD44" i="14"/>
  <c r="AC44" i="14"/>
  <c r="AB44" i="14"/>
  <c r="Z44" i="14"/>
  <c r="X44" i="14"/>
  <c r="A44" i="14"/>
  <c r="BX43" i="14"/>
  <c r="BW43" i="14"/>
  <c r="BV43" i="14"/>
  <c r="BU43" i="14"/>
  <c r="BT43" i="14"/>
  <c r="BS43" i="14"/>
  <c r="BR43" i="14"/>
  <c r="BQ43" i="14"/>
  <c r="BP43" i="14"/>
  <c r="BO43" i="14"/>
  <c r="BN43" i="14"/>
  <c r="BM43" i="14"/>
  <c r="BL43" i="14"/>
  <c r="BK43" i="14"/>
  <c r="BJ43" i="14"/>
  <c r="BI43" i="14"/>
  <c r="BH43" i="14"/>
  <c r="BG43" i="14"/>
  <c r="BF43" i="14"/>
  <c r="BE43" i="14"/>
  <c r="BD43" i="14"/>
  <c r="BC43" i="14"/>
  <c r="BB43" i="14"/>
  <c r="AZ43" i="14"/>
  <c r="AU43" i="14"/>
  <c r="AS43" i="14"/>
  <c r="AT43" i="14"/>
  <c r="AI43" i="14"/>
  <c r="AH43" i="14"/>
  <c r="AG43" i="14"/>
  <c r="AF43" i="14"/>
  <c r="AD43" i="14"/>
  <c r="AC43" i="14"/>
  <c r="AB43" i="14"/>
  <c r="Z43" i="14"/>
  <c r="X43" i="14"/>
  <c r="A43" i="14"/>
  <c r="BX42" i="14"/>
  <c r="BW42" i="14"/>
  <c r="BV42" i="14"/>
  <c r="BU42" i="14"/>
  <c r="BT42" i="14"/>
  <c r="BS42" i="14"/>
  <c r="BR42" i="14"/>
  <c r="BQ42" i="14"/>
  <c r="BP42" i="14"/>
  <c r="BO42" i="14"/>
  <c r="BN42" i="14"/>
  <c r="BM42" i="14"/>
  <c r="BL42" i="14"/>
  <c r="BK42" i="14"/>
  <c r="BJ42" i="14"/>
  <c r="BI42" i="14"/>
  <c r="BH42" i="14"/>
  <c r="BG42" i="14"/>
  <c r="BF42" i="14"/>
  <c r="BE42" i="14"/>
  <c r="BD42" i="14"/>
  <c r="BC42" i="14"/>
  <c r="BB42" i="14"/>
  <c r="AZ42" i="14"/>
  <c r="AU42" i="14"/>
  <c r="AS42" i="14"/>
  <c r="AT42" i="14"/>
  <c r="AI42" i="14"/>
  <c r="AH42" i="14"/>
  <c r="AG42" i="14"/>
  <c r="AF42" i="14"/>
  <c r="AD42" i="14"/>
  <c r="AC42" i="14"/>
  <c r="AB42" i="14"/>
  <c r="Z42" i="14"/>
  <c r="X42" i="14"/>
  <c r="A42" i="14"/>
  <c r="BX41" i="14"/>
  <c r="BW41" i="14"/>
  <c r="BV41" i="14"/>
  <c r="BU41" i="14"/>
  <c r="BT41" i="14"/>
  <c r="BS41" i="14"/>
  <c r="BR41" i="14"/>
  <c r="BQ41" i="14"/>
  <c r="BP41" i="14"/>
  <c r="BO41" i="14"/>
  <c r="BN41" i="14"/>
  <c r="BM41" i="14"/>
  <c r="BL41" i="14"/>
  <c r="BK41" i="14"/>
  <c r="BJ41" i="14"/>
  <c r="BI41" i="14"/>
  <c r="BH41" i="14"/>
  <c r="BG41" i="14"/>
  <c r="BF41" i="14"/>
  <c r="BE41" i="14"/>
  <c r="BD41" i="14"/>
  <c r="BC41" i="14"/>
  <c r="BB41" i="14"/>
  <c r="AZ41" i="14"/>
  <c r="AU41" i="14"/>
  <c r="AS41" i="14"/>
  <c r="AT41" i="14"/>
  <c r="AI41" i="14"/>
  <c r="AH41" i="14"/>
  <c r="AG41" i="14"/>
  <c r="AF41" i="14"/>
  <c r="AD41" i="14"/>
  <c r="AC41" i="14"/>
  <c r="AB41" i="14"/>
  <c r="Z41" i="14"/>
  <c r="X41" i="14"/>
  <c r="A41" i="14"/>
  <c r="BX40" i="14"/>
  <c r="BW40" i="14"/>
  <c r="BV40" i="14"/>
  <c r="BU40" i="14"/>
  <c r="BT40" i="14"/>
  <c r="BS40" i="14"/>
  <c r="BR40" i="14"/>
  <c r="BQ40" i="14"/>
  <c r="BP40" i="14"/>
  <c r="BO40" i="14"/>
  <c r="BN40" i="14"/>
  <c r="BM40" i="14"/>
  <c r="BL40" i="14"/>
  <c r="BK40" i="14"/>
  <c r="BJ40" i="14"/>
  <c r="BI40" i="14"/>
  <c r="BH40" i="14"/>
  <c r="BG40" i="14"/>
  <c r="BF40" i="14"/>
  <c r="BE40" i="14"/>
  <c r="BD40" i="14"/>
  <c r="BC40" i="14"/>
  <c r="BB40" i="14"/>
  <c r="AZ40" i="14"/>
  <c r="AU40" i="14"/>
  <c r="AS40" i="14"/>
  <c r="AT40" i="14"/>
  <c r="AI40" i="14"/>
  <c r="AH40" i="14"/>
  <c r="AG40" i="14"/>
  <c r="AF40" i="14"/>
  <c r="AD40" i="14"/>
  <c r="AC40" i="14"/>
  <c r="AB40" i="14"/>
  <c r="Z40" i="14"/>
  <c r="X40" i="14"/>
  <c r="A40" i="14"/>
  <c r="BX39" i="14"/>
  <c r="BW39" i="14"/>
  <c r="BV39" i="14"/>
  <c r="BU39" i="14"/>
  <c r="BT39" i="14"/>
  <c r="BS39" i="14"/>
  <c r="BR39" i="14"/>
  <c r="BQ39" i="14"/>
  <c r="BP39" i="14"/>
  <c r="BO39" i="14"/>
  <c r="BN39" i="14"/>
  <c r="BM39" i="14"/>
  <c r="BL39" i="14"/>
  <c r="BK39" i="14"/>
  <c r="BJ39" i="14"/>
  <c r="BI39" i="14"/>
  <c r="BH39" i="14"/>
  <c r="BG39" i="14"/>
  <c r="BF39" i="14"/>
  <c r="BE39" i="14"/>
  <c r="BD39" i="14"/>
  <c r="BC39" i="14"/>
  <c r="BB39" i="14"/>
  <c r="AZ39" i="14"/>
  <c r="AU39" i="14"/>
  <c r="AT39" i="14"/>
  <c r="AI39" i="14"/>
  <c r="AH39" i="14"/>
  <c r="AG39" i="14"/>
  <c r="AF39" i="14"/>
  <c r="AD39" i="14"/>
  <c r="AC39" i="14"/>
  <c r="AB39" i="14"/>
  <c r="Z39" i="14"/>
  <c r="X39" i="14"/>
  <c r="A39" i="14"/>
  <c r="BX38" i="14"/>
  <c r="BW38" i="14"/>
  <c r="BV38" i="14"/>
  <c r="BU38" i="14"/>
  <c r="BT38" i="14"/>
  <c r="BS38" i="14"/>
  <c r="BR38" i="14"/>
  <c r="BQ38" i="14"/>
  <c r="BP38" i="14"/>
  <c r="BO38" i="14"/>
  <c r="BN38" i="14"/>
  <c r="BM38" i="14"/>
  <c r="BL38" i="14"/>
  <c r="BK38" i="14"/>
  <c r="BJ38" i="14"/>
  <c r="BI38" i="14"/>
  <c r="BH38" i="14"/>
  <c r="BG38" i="14"/>
  <c r="BF38" i="14"/>
  <c r="BE38" i="14"/>
  <c r="BD38" i="14"/>
  <c r="BC38" i="14"/>
  <c r="BB38" i="14"/>
  <c r="AZ38" i="14"/>
  <c r="AU38" i="14"/>
  <c r="AS38" i="14"/>
  <c r="AT38" i="14"/>
  <c r="AI38" i="14"/>
  <c r="AH38" i="14"/>
  <c r="AG38" i="14"/>
  <c r="AF38" i="14"/>
  <c r="AD38" i="14"/>
  <c r="AC38" i="14"/>
  <c r="AB38" i="14"/>
  <c r="Z38" i="14"/>
  <c r="X38" i="14"/>
  <c r="A38" i="14"/>
  <c r="BX37" i="14"/>
  <c r="BW37" i="14"/>
  <c r="BV37" i="14"/>
  <c r="BU37" i="14"/>
  <c r="BT37" i="14"/>
  <c r="BS37" i="14"/>
  <c r="BR37" i="14"/>
  <c r="BQ37" i="14"/>
  <c r="BP37" i="14"/>
  <c r="BO37" i="14"/>
  <c r="BN37" i="14"/>
  <c r="BM37" i="14"/>
  <c r="BL37" i="14"/>
  <c r="BK37" i="14"/>
  <c r="BJ37" i="14"/>
  <c r="BI37" i="14"/>
  <c r="BH37" i="14"/>
  <c r="BG37" i="14"/>
  <c r="BF37" i="14"/>
  <c r="BE37" i="14"/>
  <c r="BD37" i="14"/>
  <c r="BC37" i="14"/>
  <c r="BB37" i="14"/>
  <c r="AZ37" i="14"/>
  <c r="AU37" i="14"/>
  <c r="AS37" i="14"/>
  <c r="AT37" i="14"/>
  <c r="AI37" i="14"/>
  <c r="AH37" i="14"/>
  <c r="AG37" i="14"/>
  <c r="AF37" i="14"/>
  <c r="AD37" i="14"/>
  <c r="AC37" i="14"/>
  <c r="AB37" i="14"/>
  <c r="Z37" i="14"/>
  <c r="X37" i="14"/>
  <c r="A37" i="14"/>
  <c r="BX36" i="14"/>
  <c r="BW36" i="14"/>
  <c r="BV36" i="14"/>
  <c r="BU36" i="14"/>
  <c r="BT36" i="14"/>
  <c r="BS36" i="14"/>
  <c r="BR36" i="14"/>
  <c r="BQ36" i="14"/>
  <c r="BP36" i="14"/>
  <c r="BO36" i="14"/>
  <c r="BN36" i="14"/>
  <c r="BM36" i="14"/>
  <c r="BL36" i="14"/>
  <c r="BK36" i="14"/>
  <c r="BJ36" i="14"/>
  <c r="BI36" i="14"/>
  <c r="BH36" i="14"/>
  <c r="BG36" i="14"/>
  <c r="BF36" i="14"/>
  <c r="BE36" i="14"/>
  <c r="BD36" i="14"/>
  <c r="BC36" i="14"/>
  <c r="BB36" i="14"/>
  <c r="AZ36" i="14"/>
  <c r="AU36" i="14"/>
  <c r="AS36" i="14"/>
  <c r="AT36" i="14"/>
  <c r="AI36" i="14"/>
  <c r="AH36" i="14"/>
  <c r="AG36" i="14"/>
  <c r="AF36" i="14"/>
  <c r="AD36" i="14"/>
  <c r="AC36" i="14"/>
  <c r="AB36" i="14"/>
  <c r="Z36" i="14"/>
  <c r="X36" i="14"/>
  <c r="A36" i="14"/>
  <c r="BX35" i="14"/>
  <c r="BW35" i="14"/>
  <c r="BV35" i="14"/>
  <c r="BU35" i="14"/>
  <c r="BT35" i="14"/>
  <c r="BS35" i="14"/>
  <c r="BR35" i="14"/>
  <c r="BQ35" i="14"/>
  <c r="BP35" i="14"/>
  <c r="BO35" i="14"/>
  <c r="BN35" i="14"/>
  <c r="BM35" i="14"/>
  <c r="BL35" i="14"/>
  <c r="BK35" i="14"/>
  <c r="BJ35" i="14"/>
  <c r="BI35" i="14"/>
  <c r="BH35" i="14"/>
  <c r="BG35" i="14"/>
  <c r="BF35" i="14"/>
  <c r="BE35" i="14"/>
  <c r="BD35" i="14"/>
  <c r="BC35" i="14"/>
  <c r="BB35" i="14"/>
  <c r="AZ35" i="14"/>
  <c r="AU35" i="14"/>
  <c r="AT35" i="14"/>
  <c r="AI35" i="14"/>
  <c r="AH35" i="14"/>
  <c r="AG35" i="14"/>
  <c r="AF35" i="14"/>
  <c r="AD35" i="14"/>
  <c r="AC35" i="14"/>
  <c r="AB35" i="14"/>
  <c r="Z35" i="14"/>
  <c r="X35" i="14"/>
  <c r="A35" i="14"/>
  <c r="BX34" i="14"/>
  <c r="BW34" i="14"/>
  <c r="BV34" i="14"/>
  <c r="BU34" i="14"/>
  <c r="BT34" i="14"/>
  <c r="BS34" i="14"/>
  <c r="BR34" i="14"/>
  <c r="BQ34" i="14"/>
  <c r="BP34" i="14"/>
  <c r="BO34" i="14"/>
  <c r="BN34" i="14"/>
  <c r="BM34" i="14"/>
  <c r="BL34" i="14"/>
  <c r="BK34" i="14"/>
  <c r="BJ34" i="14"/>
  <c r="BI34" i="14"/>
  <c r="BH34" i="14"/>
  <c r="BG34" i="14"/>
  <c r="BF34" i="14"/>
  <c r="BE34" i="14"/>
  <c r="BD34" i="14"/>
  <c r="BC34" i="14"/>
  <c r="BB34" i="14"/>
  <c r="AZ34" i="14"/>
  <c r="AU34" i="14"/>
  <c r="AS34" i="14"/>
  <c r="AT34" i="14"/>
  <c r="AI34" i="14"/>
  <c r="AH34" i="14"/>
  <c r="AG34" i="14"/>
  <c r="AF34" i="14"/>
  <c r="AD34" i="14"/>
  <c r="AC34" i="14"/>
  <c r="AB34" i="14"/>
  <c r="Z34" i="14"/>
  <c r="X34" i="14"/>
  <c r="A34" i="14"/>
  <c r="BX33" i="14"/>
  <c r="BW33" i="14"/>
  <c r="BV33" i="14"/>
  <c r="BU33" i="14"/>
  <c r="BT33" i="14"/>
  <c r="BS33" i="14"/>
  <c r="BR33" i="14"/>
  <c r="BQ33" i="14"/>
  <c r="BP33" i="14"/>
  <c r="BO33" i="14"/>
  <c r="BN33" i="14"/>
  <c r="BM33" i="14"/>
  <c r="BL33" i="14"/>
  <c r="BK33" i="14"/>
  <c r="BJ33" i="14"/>
  <c r="BI33" i="14"/>
  <c r="BH33" i="14"/>
  <c r="BG33" i="14"/>
  <c r="BF33" i="14"/>
  <c r="BE33" i="14"/>
  <c r="BD33" i="14"/>
  <c r="BC33" i="14"/>
  <c r="BB33" i="14"/>
  <c r="AZ33" i="14"/>
  <c r="AU33" i="14"/>
  <c r="AS33" i="14"/>
  <c r="AT33" i="14"/>
  <c r="AI33" i="14"/>
  <c r="AH33" i="14"/>
  <c r="AG33" i="14"/>
  <c r="AF33" i="14"/>
  <c r="AD33" i="14"/>
  <c r="AC33" i="14"/>
  <c r="AB33" i="14"/>
  <c r="Z33" i="14"/>
  <c r="X33" i="14"/>
  <c r="A33" i="14"/>
  <c r="BX32" i="14"/>
  <c r="BW32" i="14"/>
  <c r="BV32" i="14"/>
  <c r="BU32" i="14"/>
  <c r="BT32" i="14"/>
  <c r="BS32" i="14"/>
  <c r="BR32" i="14"/>
  <c r="BQ32" i="14"/>
  <c r="BP32" i="14"/>
  <c r="BO32" i="14"/>
  <c r="BN32" i="14"/>
  <c r="BM32" i="14"/>
  <c r="BL32" i="14"/>
  <c r="BK32" i="14"/>
  <c r="BJ32" i="14"/>
  <c r="BI32" i="14"/>
  <c r="BH32" i="14"/>
  <c r="BG32" i="14"/>
  <c r="BF32" i="14"/>
  <c r="BE32" i="14"/>
  <c r="BD32" i="14"/>
  <c r="BC32" i="14"/>
  <c r="BB32" i="14"/>
  <c r="AZ32" i="14"/>
  <c r="AU32" i="14"/>
  <c r="AS32" i="14"/>
  <c r="AT32" i="14"/>
  <c r="AI32" i="14"/>
  <c r="AH32" i="14"/>
  <c r="AG32" i="14"/>
  <c r="AF32" i="14"/>
  <c r="AD32" i="14"/>
  <c r="AC32" i="14"/>
  <c r="AB32" i="14"/>
  <c r="Z32" i="14"/>
  <c r="X32" i="14"/>
  <c r="A32" i="14"/>
  <c r="BX31" i="14"/>
  <c r="BW31" i="14"/>
  <c r="BV31" i="14"/>
  <c r="BU31" i="14"/>
  <c r="BT31" i="14"/>
  <c r="BS31" i="14"/>
  <c r="BR31" i="14"/>
  <c r="BQ31" i="14"/>
  <c r="BP31" i="14"/>
  <c r="BO31" i="14"/>
  <c r="BN31" i="14"/>
  <c r="BM31" i="14"/>
  <c r="BL31" i="14"/>
  <c r="BK31" i="14"/>
  <c r="BJ31" i="14"/>
  <c r="BI31" i="14"/>
  <c r="BH31" i="14"/>
  <c r="BG31" i="14"/>
  <c r="BF31" i="14"/>
  <c r="BE31" i="14"/>
  <c r="BD31" i="14"/>
  <c r="BC31" i="14"/>
  <c r="BB31" i="14"/>
  <c r="AZ31" i="14"/>
  <c r="AU31" i="14"/>
  <c r="AT31" i="14"/>
  <c r="AI31" i="14"/>
  <c r="AH31" i="14"/>
  <c r="AG31" i="14"/>
  <c r="AF31" i="14"/>
  <c r="AD31" i="14"/>
  <c r="AC31" i="14"/>
  <c r="AB31" i="14"/>
  <c r="Z31" i="14"/>
  <c r="X31" i="14"/>
  <c r="A31" i="14"/>
  <c r="BX30" i="14"/>
  <c r="BW30" i="14"/>
  <c r="BV30" i="14"/>
  <c r="BU30" i="14"/>
  <c r="BT30" i="14"/>
  <c r="BS30" i="14"/>
  <c r="BR30" i="14"/>
  <c r="BQ30" i="14"/>
  <c r="BP30" i="14"/>
  <c r="BO30" i="14"/>
  <c r="BN30" i="14"/>
  <c r="BM30" i="14"/>
  <c r="BL30" i="14"/>
  <c r="BK30" i="14"/>
  <c r="BJ30" i="14"/>
  <c r="BI30" i="14"/>
  <c r="BH30" i="14"/>
  <c r="BG30" i="14"/>
  <c r="BF30" i="14"/>
  <c r="BE30" i="14"/>
  <c r="BD30" i="14"/>
  <c r="BC30" i="14"/>
  <c r="BB30" i="14"/>
  <c r="AZ30" i="14"/>
  <c r="AU30" i="14"/>
  <c r="AS30" i="14"/>
  <c r="AT30" i="14"/>
  <c r="AI30" i="14"/>
  <c r="AH30" i="14"/>
  <c r="AG30" i="14"/>
  <c r="AF30" i="14"/>
  <c r="AD30" i="14"/>
  <c r="AC30" i="14"/>
  <c r="AB30" i="14"/>
  <c r="Z30" i="14"/>
  <c r="X30" i="14"/>
  <c r="A30" i="14"/>
  <c r="BX29" i="14"/>
  <c r="BW29" i="14"/>
  <c r="BV29" i="14"/>
  <c r="BU29" i="14"/>
  <c r="BT29" i="14"/>
  <c r="BS29" i="14"/>
  <c r="BR29" i="14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AZ29" i="14"/>
  <c r="AU29" i="14"/>
  <c r="AS29" i="14"/>
  <c r="AT29" i="14"/>
  <c r="AI29" i="14"/>
  <c r="AH29" i="14"/>
  <c r="AG29" i="14"/>
  <c r="AF29" i="14"/>
  <c r="AD29" i="14"/>
  <c r="AC29" i="14"/>
  <c r="AB29" i="14"/>
  <c r="Z29" i="14"/>
  <c r="X29" i="14"/>
  <c r="A29" i="14"/>
  <c r="BX28" i="14"/>
  <c r="BW28" i="14"/>
  <c r="BV28" i="14"/>
  <c r="BU28" i="14"/>
  <c r="BT28" i="14"/>
  <c r="BS28" i="14"/>
  <c r="BR28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AZ28" i="14"/>
  <c r="AU28" i="14"/>
  <c r="AS28" i="14"/>
  <c r="AT28" i="14"/>
  <c r="AI28" i="14"/>
  <c r="AH28" i="14"/>
  <c r="AG28" i="14"/>
  <c r="AF28" i="14"/>
  <c r="AD28" i="14"/>
  <c r="AC28" i="14"/>
  <c r="AB28" i="14"/>
  <c r="Z28" i="14"/>
  <c r="X28" i="14"/>
  <c r="A28" i="14"/>
  <c r="BX27" i="14"/>
  <c r="BW27" i="14"/>
  <c r="BV27" i="14"/>
  <c r="BU27" i="14"/>
  <c r="BT27" i="14"/>
  <c r="BS27" i="14"/>
  <c r="BR27" i="14"/>
  <c r="BQ27" i="14"/>
  <c r="BP27" i="14"/>
  <c r="BO27" i="14"/>
  <c r="BN27" i="14"/>
  <c r="BM27" i="14"/>
  <c r="BL27" i="14"/>
  <c r="BK27" i="14"/>
  <c r="BJ27" i="14"/>
  <c r="BI27" i="14"/>
  <c r="BH27" i="14"/>
  <c r="BG27" i="14"/>
  <c r="BF27" i="14"/>
  <c r="BE27" i="14"/>
  <c r="BD27" i="14"/>
  <c r="BC27" i="14"/>
  <c r="BB27" i="14"/>
  <c r="AZ27" i="14"/>
  <c r="AU27" i="14"/>
  <c r="AT27" i="14"/>
  <c r="AI27" i="14"/>
  <c r="AH27" i="14"/>
  <c r="AG27" i="14"/>
  <c r="AF27" i="14"/>
  <c r="AD27" i="14"/>
  <c r="AC27" i="14"/>
  <c r="AB27" i="14"/>
  <c r="Z27" i="14"/>
  <c r="X27" i="14"/>
  <c r="A27" i="14"/>
  <c r="BX26" i="14"/>
  <c r="BW26" i="14"/>
  <c r="BV26" i="14"/>
  <c r="BU26" i="14"/>
  <c r="BT26" i="14"/>
  <c r="BS26" i="14"/>
  <c r="BR26" i="14"/>
  <c r="BQ26" i="14"/>
  <c r="BP26" i="14"/>
  <c r="BO26" i="14"/>
  <c r="BN26" i="14"/>
  <c r="BM26" i="14"/>
  <c r="BL26" i="14"/>
  <c r="BK26" i="14"/>
  <c r="BJ26" i="14"/>
  <c r="BI26" i="14"/>
  <c r="BH26" i="14"/>
  <c r="BG26" i="14"/>
  <c r="BF26" i="14"/>
  <c r="BE26" i="14"/>
  <c r="BD26" i="14"/>
  <c r="BC26" i="14"/>
  <c r="BB26" i="14"/>
  <c r="AZ26" i="14"/>
  <c r="AU26" i="14"/>
  <c r="AS26" i="14"/>
  <c r="AT26" i="14"/>
  <c r="AI26" i="14"/>
  <c r="AH26" i="14"/>
  <c r="AG26" i="14"/>
  <c r="AF26" i="14"/>
  <c r="AD26" i="14"/>
  <c r="AC26" i="14"/>
  <c r="AB26" i="14"/>
  <c r="Z26" i="14"/>
  <c r="X26" i="14"/>
  <c r="A26" i="14"/>
  <c r="BX25" i="14"/>
  <c r="BW25" i="14"/>
  <c r="BV25" i="14"/>
  <c r="BU25" i="14"/>
  <c r="BT25" i="14"/>
  <c r="BS25" i="14"/>
  <c r="BR25" i="14"/>
  <c r="BQ25" i="14"/>
  <c r="BP25" i="14"/>
  <c r="BO25" i="14"/>
  <c r="BN25" i="14"/>
  <c r="BM25" i="14"/>
  <c r="BL25" i="14"/>
  <c r="BK25" i="14"/>
  <c r="BJ25" i="14"/>
  <c r="BI25" i="14"/>
  <c r="BH25" i="14"/>
  <c r="BG25" i="14"/>
  <c r="BF25" i="14"/>
  <c r="BE25" i="14"/>
  <c r="BD25" i="14"/>
  <c r="BC25" i="14"/>
  <c r="BB25" i="14"/>
  <c r="AZ25" i="14"/>
  <c r="AU25" i="14"/>
  <c r="AS25" i="14"/>
  <c r="AT25" i="14"/>
  <c r="AI25" i="14"/>
  <c r="AH25" i="14"/>
  <c r="AG25" i="14"/>
  <c r="AF25" i="14"/>
  <c r="AD25" i="14"/>
  <c r="AC25" i="14"/>
  <c r="AB25" i="14"/>
  <c r="Z25" i="14"/>
  <c r="X25" i="14"/>
  <c r="A25" i="14"/>
  <c r="BX24" i="14"/>
  <c r="BW24" i="14"/>
  <c r="BV24" i="14"/>
  <c r="BU24" i="14"/>
  <c r="BT24" i="14"/>
  <c r="BS24" i="14"/>
  <c r="BR24" i="14"/>
  <c r="BQ24" i="14"/>
  <c r="BP24" i="14"/>
  <c r="BO24" i="14"/>
  <c r="BN24" i="14"/>
  <c r="BM24" i="14"/>
  <c r="BL24" i="14"/>
  <c r="BK24" i="14"/>
  <c r="BJ24" i="14"/>
  <c r="BI24" i="14"/>
  <c r="BH24" i="14"/>
  <c r="BG24" i="14"/>
  <c r="BF24" i="14"/>
  <c r="BE24" i="14"/>
  <c r="BD24" i="14"/>
  <c r="BC24" i="14"/>
  <c r="BB24" i="14"/>
  <c r="AZ24" i="14"/>
  <c r="AU24" i="14"/>
  <c r="AS24" i="14"/>
  <c r="AT24" i="14"/>
  <c r="AI24" i="14"/>
  <c r="AH24" i="14"/>
  <c r="AG24" i="14"/>
  <c r="AF24" i="14"/>
  <c r="AD24" i="14"/>
  <c r="AC24" i="14"/>
  <c r="AB24" i="14"/>
  <c r="Z24" i="14"/>
  <c r="X24" i="14"/>
  <c r="A24" i="14"/>
  <c r="BX23" i="14"/>
  <c r="BW23" i="14"/>
  <c r="BV23" i="14"/>
  <c r="BU23" i="14"/>
  <c r="BT23" i="14"/>
  <c r="BS23" i="14"/>
  <c r="BR23" i="14"/>
  <c r="BQ23" i="14"/>
  <c r="BP23" i="14"/>
  <c r="BO23" i="14"/>
  <c r="BN23" i="14"/>
  <c r="BM23" i="14"/>
  <c r="BL23" i="14"/>
  <c r="BK23" i="14"/>
  <c r="BJ23" i="14"/>
  <c r="BI23" i="14"/>
  <c r="BH23" i="14"/>
  <c r="BG23" i="14"/>
  <c r="BF23" i="14"/>
  <c r="BE23" i="14"/>
  <c r="BD23" i="14"/>
  <c r="BC23" i="14"/>
  <c r="BB23" i="14"/>
  <c r="AZ23" i="14"/>
  <c r="AU23" i="14"/>
  <c r="AT23" i="14"/>
  <c r="AI23" i="14"/>
  <c r="AH23" i="14"/>
  <c r="AG23" i="14"/>
  <c r="AF23" i="14"/>
  <c r="AD23" i="14"/>
  <c r="AC23" i="14"/>
  <c r="AB23" i="14"/>
  <c r="Z23" i="14"/>
  <c r="X23" i="14"/>
  <c r="A23" i="14"/>
  <c r="BX22" i="14"/>
  <c r="BW22" i="14"/>
  <c r="BV22" i="14"/>
  <c r="BU22" i="14"/>
  <c r="BT22" i="14"/>
  <c r="BS22" i="14"/>
  <c r="BR22" i="14"/>
  <c r="BQ22" i="14"/>
  <c r="BP22" i="14"/>
  <c r="BO22" i="14"/>
  <c r="BN22" i="14"/>
  <c r="BM22" i="14"/>
  <c r="BL22" i="14"/>
  <c r="BK22" i="14"/>
  <c r="BJ22" i="14"/>
  <c r="BI22" i="14"/>
  <c r="BH22" i="14"/>
  <c r="BG22" i="14"/>
  <c r="BF22" i="14"/>
  <c r="BE22" i="14"/>
  <c r="BD22" i="14"/>
  <c r="BC22" i="14"/>
  <c r="BB22" i="14"/>
  <c r="AZ22" i="14"/>
  <c r="AU22" i="14"/>
  <c r="AS22" i="14"/>
  <c r="AT22" i="14"/>
  <c r="AI22" i="14"/>
  <c r="AH22" i="14"/>
  <c r="AG22" i="14"/>
  <c r="AF22" i="14"/>
  <c r="AD22" i="14"/>
  <c r="AC22" i="14"/>
  <c r="AB22" i="14"/>
  <c r="Z22" i="14"/>
  <c r="X22" i="14"/>
  <c r="A22" i="14"/>
  <c r="BX21" i="14"/>
  <c r="BW21" i="14"/>
  <c r="BV21" i="14"/>
  <c r="BU21" i="14"/>
  <c r="BT21" i="14"/>
  <c r="BS21" i="14"/>
  <c r="BR21" i="14"/>
  <c r="BQ21" i="14"/>
  <c r="BP21" i="14"/>
  <c r="BO21" i="14"/>
  <c r="BN21" i="14"/>
  <c r="BM21" i="14"/>
  <c r="BL21" i="14"/>
  <c r="BK21" i="14"/>
  <c r="BJ21" i="14"/>
  <c r="BI21" i="14"/>
  <c r="BH21" i="14"/>
  <c r="BG21" i="14"/>
  <c r="BF21" i="14"/>
  <c r="BE21" i="14"/>
  <c r="BD21" i="14"/>
  <c r="BC21" i="14"/>
  <c r="BB21" i="14"/>
  <c r="AZ21" i="14"/>
  <c r="AU21" i="14"/>
  <c r="AS21" i="14"/>
  <c r="AT21" i="14"/>
  <c r="AI21" i="14"/>
  <c r="AH21" i="14"/>
  <c r="AG21" i="14"/>
  <c r="AF21" i="14"/>
  <c r="AD21" i="14"/>
  <c r="AC21" i="14"/>
  <c r="AB21" i="14"/>
  <c r="Z21" i="14"/>
  <c r="X21" i="14"/>
  <c r="A21" i="14"/>
  <c r="BX20" i="14"/>
  <c r="BW20" i="14"/>
  <c r="BV20" i="14"/>
  <c r="BU20" i="14"/>
  <c r="BT20" i="14"/>
  <c r="BS20" i="14"/>
  <c r="BR20" i="14"/>
  <c r="BQ20" i="14"/>
  <c r="BP20" i="14"/>
  <c r="BO20" i="14"/>
  <c r="BN20" i="14"/>
  <c r="BM20" i="14"/>
  <c r="BL20" i="14"/>
  <c r="BK20" i="14"/>
  <c r="BJ20" i="14"/>
  <c r="BI20" i="14"/>
  <c r="BH20" i="14"/>
  <c r="BG20" i="14"/>
  <c r="BF20" i="14"/>
  <c r="BE20" i="14"/>
  <c r="BD20" i="14"/>
  <c r="BC20" i="14"/>
  <c r="BB20" i="14"/>
  <c r="AZ20" i="14"/>
  <c r="AU20" i="14"/>
  <c r="AS20" i="14"/>
  <c r="AT20" i="14"/>
  <c r="AI20" i="14"/>
  <c r="AH20" i="14"/>
  <c r="AG20" i="14"/>
  <c r="AF20" i="14"/>
  <c r="AD20" i="14"/>
  <c r="AC20" i="14"/>
  <c r="AB20" i="14"/>
  <c r="Z20" i="14"/>
  <c r="X20" i="14"/>
  <c r="A20" i="14"/>
  <c r="BX19" i="14"/>
  <c r="BW19" i="14"/>
  <c r="BV19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AZ19" i="14"/>
  <c r="AU19" i="14"/>
  <c r="AT19" i="14"/>
  <c r="AI19" i="14"/>
  <c r="AH19" i="14"/>
  <c r="AG19" i="14"/>
  <c r="AF19" i="14"/>
  <c r="AD19" i="14"/>
  <c r="AC19" i="14"/>
  <c r="AB19" i="14"/>
  <c r="Z19" i="14"/>
  <c r="X19" i="14"/>
  <c r="A19" i="14"/>
  <c r="BX18" i="14"/>
  <c r="BW18" i="14"/>
  <c r="BV18" i="14"/>
  <c r="BU18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AZ18" i="14"/>
  <c r="AU18" i="14"/>
  <c r="AS18" i="14"/>
  <c r="AT18" i="14"/>
  <c r="AI18" i="14"/>
  <c r="AH18" i="14"/>
  <c r="AG18" i="14"/>
  <c r="AF18" i="14"/>
  <c r="AD18" i="14"/>
  <c r="AC18" i="14"/>
  <c r="AB18" i="14"/>
  <c r="Z18" i="14"/>
  <c r="X18" i="14"/>
  <c r="A18" i="14"/>
  <c r="BX17" i="14"/>
  <c r="BW17" i="14"/>
  <c r="BV17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AZ17" i="14"/>
  <c r="AU17" i="14"/>
  <c r="AS17" i="14"/>
  <c r="AT17" i="14"/>
  <c r="AI17" i="14"/>
  <c r="AH17" i="14"/>
  <c r="AG17" i="14"/>
  <c r="AF17" i="14"/>
  <c r="AD17" i="14"/>
  <c r="AC17" i="14"/>
  <c r="AB17" i="14"/>
  <c r="Z17" i="14"/>
  <c r="X17" i="14"/>
  <c r="A17" i="14"/>
  <c r="BX16" i="14"/>
  <c r="BW16" i="14"/>
  <c r="BV16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AZ16" i="14"/>
  <c r="AU16" i="14"/>
  <c r="AS16" i="14"/>
  <c r="AT16" i="14"/>
  <c r="AI16" i="14"/>
  <c r="AH16" i="14"/>
  <c r="AG16" i="14"/>
  <c r="AF16" i="14"/>
  <c r="AD16" i="14"/>
  <c r="AC16" i="14"/>
  <c r="AB16" i="14"/>
  <c r="Z16" i="14"/>
  <c r="X16" i="14"/>
  <c r="A16" i="14"/>
  <c r="BX15" i="14"/>
  <c r="BW15" i="14"/>
  <c r="BV15" i="14"/>
  <c r="BU15" i="14"/>
  <c r="BT15" i="14"/>
  <c r="BS15" i="14"/>
  <c r="BR15" i="14"/>
  <c r="BQ15" i="14"/>
  <c r="BP15" i="14"/>
  <c r="BO15" i="14"/>
  <c r="BN15" i="14"/>
  <c r="BM15" i="14"/>
  <c r="BL15" i="14"/>
  <c r="BK15" i="14"/>
  <c r="BJ15" i="14"/>
  <c r="BI15" i="14"/>
  <c r="BH15" i="14"/>
  <c r="BG15" i="14"/>
  <c r="BE15" i="14"/>
  <c r="BD15" i="14"/>
  <c r="BC15" i="14"/>
  <c r="AZ15" i="14"/>
  <c r="AT15" i="14"/>
  <c r="AU15" i="14"/>
  <c r="AI15" i="14"/>
  <c r="AH15" i="14"/>
  <c r="AF15" i="14"/>
  <c r="AD15" i="14"/>
  <c r="AC15" i="14"/>
  <c r="AB15" i="14"/>
  <c r="Z15" i="14"/>
  <c r="BX14" i="14"/>
  <c r="BW14" i="14"/>
  <c r="BV14" i="14"/>
  <c r="BU14" i="14"/>
  <c r="BT14" i="14"/>
  <c r="BS14" i="14"/>
  <c r="BR14" i="14"/>
  <c r="BQ14" i="14"/>
  <c r="BP14" i="14"/>
  <c r="BO14" i="14"/>
  <c r="BN14" i="14"/>
  <c r="BM14" i="14"/>
  <c r="BL14" i="14"/>
  <c r="BK14" i="14"/>
  <c r="BJ14" i="14"/>
  <c r="BI14" i="14"/>
  <c r="BH14" i="14"/>
  <c r="BG14" i="14"/>
  <c r="BE14" i="14"/>
  <c r="BD14" i="14"/>
  <c r="BC14" i="14"/>
  <c r="AZ14" i="14"/>
  <c r="AT14" i="14"/>
  <c r="AU14" i="14"/>
  <c r="AI14" i="14"/>
  <c r="AH14" i="14"/>
  <c r="AF14" i="14"/>
  <c r="AD14" i="14"/>
  <c r="AC14" i="14"/>
  <c r="AB14" i="14"/>
  <c r="Z14" i="14"/>
  <c r="BX13" i="14"/>
  <c r="BW13" i="14"/>
  <c r="BV13" i="14"/>
  <c r="BU13" i="14"/>
  <c r="BT13" i="14"/>
  <c r="BS13" i="14"/>
  <c r="BR13" i="14"/>
  <c r="BQ13" i="14"/>
  <c r="BP13" i="14"/>
  <c r="BO13" i="14"/>
  <c r="BN13" i="14"/>
  <c r="BM13" i="14"/>
  <c r="BL13" i="14"/>
  <c r="BK13" i="14"/>
  <c r="BJ13" i="14"/>
  <c r="BI13" i="14"/>
  <c r="BH13" i="14"/>
  <c r="BG13" i="14"/>
  <c r="BE13" i="14"/>
  <c r="BD13" i="14"/>
  <c r="BC13" i="14"/>
  <c r="AZ13" i="14"/>
  <c r="AT13" i="14"/>
  <c r="AU13" i="14"/>
  <c r="AI13" i="14"/>
  <c r="AH13" i="14"/>
  <c r="AF13" i="14"/>
  <c r="AD13" i="14"/>
  <c r="AC13" i="14"/>
  <c r="AB13" i="14"/>
  <c r="Z13" i="14"/>
  <c r="BX12" i="14"/>
  <c r="BW12" i="14"/>
  <c r="BV12" i="14"/>
  <c r="BU12" i="14"/>
  <c r="BT12" i="14"/>
  <c r="BS12" i="14"/>
  <c r="BR12" i="14"/>
  <c r="BQ12" i="14"/>
  <c r="BP12" i="14"/>
  <c r="BO12" i="14"/>
  <c r="BN12" i="14"/>
  <c r="BM12" i="14"/>
  <c r="BL12" i="14"/>
  <c r="BK12" i="14"/>
  <c r="BJ12" i="14"/>
  <c r="BI12" i="14"/>
  <c r="BH12" i="14"/>
  <c r="BG12" i="14"/>
  <c r="BE12" i="14"/>
  <c r="BD12" i="14"/>
  <c r="BC12" i="14"/>
  <c r="AZ12" i="14"/>
  <c r="AT12" i="14"/>
  <c r="AU12" i="14"/>
  <c r="AI12" i="14"/>
  <c r="AH12" i="14"/>
  <c r="AF12" i="14"/>
  <c r="AD12" i="14"/>
  <c r="AC12" i="14"/>
  <c r="AB12" i="14"/>
  <c r="Z12" i="14"/>
  <c r="BX11" i="14"/>
  <c r="BW11" i="14"/>
  <c r="BV11" i="14"/>
  <c r="BU11" i="14"/>
  <c r="BT11" i="14"/>
  <c r="BS11" i="14"/>
  <c r="BR11" i="14"/>
  <c r="BQ11" i="14"/>
  <c r="BP11" i="14"/>
  <c r="BO11" i="14"/>
  <c r="BN11" i="14"/>
  <c r="BM11" i="14"/>
  <c r="BL11" i="14"/>
  <c r="BK11" i="14"/>
  <c r="BJ11" i="14"/>
  <c r="BI11" i="14"/>
  <c r="BH11" i="14"/>
  <c r="BG11" i="14"/>
  <c r="BE11" i="14"/>
  <c r="BD11" i="14"/>
  <c r="BC11" i="14"/>
  <c r="AZ11" i="14"/>
  <c r="AT11" i="14"/>
  <c r="AU11" i="14"/>
  <c r="AI11" i="14"/>
  <c r="AH11" i="14"/>
  <c r="AF11" i="14"/>
  <c r="AD11" i="14"/>
  <c r="AC11" i="14"/>
  <c r="AB11" i="14"/>
  <c r="Z11" i="14"/>
  <c r="BX10" i="14"/>
  <c r="BW10" i="14"/>
  <c r="BV10" i="14"/>
  <c r="BU10" i="14"/>
  <c r="BT10" i="14"/>
  <c r="BS10" i="14"/>
  <c r="BR10" i="14"/>
  <c r="BQ10" i="14"/>
  <c r="BP10" i="14"/>
  <c r="BO10" i="14"/>
  <c r="BN10" i="14"/>
  <c r="BM10" i="14"/>
  <c r="BL10" i="14"/>
  <c r="BK10" i="14"/>
  <c r="BJ10" i="14"/>
  <c r="BI10" i="14"/>
  <c r="BH10" i="14"/>
  <c r="BG10" i="14"/>
  <c r="BE10" i="14"/>
  <c r="BD10" i="14"/>
  <c r="BC10" i="14"/>
  <c r="AZ10" i="14"/>
  <c r="AT10" i="14"/>
  <c r="AU10" i="14"/>
  <c r="AI10" i="14"/>
  <c r="AH10" i="14"/>
  <c r="AF10" i="14"/>
  <c r="AD10" i="14"/>
  <c r="AC10" i="14"/>
  <c r="AB10" i="14"/>
  <c r="Z10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BL9" i="14"/>
  <c r="BK9" i="14"/>
  <c r="BJ9" i="14"/>
  <c r="BI9" i="14"/>
  <c r="BH9" i="14"/>
  <c r="BG9" i="14"/>
  <c r="BE9" i="14"/>
  <c r="BD9" i="14"/>
  <c r="BC9" i="14"/>
  <c r="AZ9" i="14"/>
  <c r="AT9" i="14"/>
  <c r="AU9" i="14"/>
  <c r="AI9" i="14"/>
  <c r="AH9" i="14"/>
  <c r="AF9" i="14"/>
  <c r="AD9" i="14"/>
  <c r="AC9" i="14"/>
  <c r="AB9" i="14"/>
  <c r="Z9" i="14"/>
  <c r="BX8" i="14"/>
  <c r="BW8" i="14"/>
  <c r="BV8" i="14"/>
  <c r="BU8" i="14"/>
  <c r="BT8" i="14"/>
  <c r="BS8" i="14"/>
  <c r="BR8" i="14"/>
  <c r="BQ8" i="14"/>
  <c r="BP8" i="14"/>
  <c r="BO8" i="14"/>
  <c r="BN8" i="14"/>
  <c r="BM8" i="14"/>
  <c r="BL8" i="14"/>
  <c r="BK8" i="14"/>
  <c r="BJ8" i="14"/>
  <c r="BI8" i="14"/>
  <c r="BH8" i="14"/>
  <c r="BG8" i="14"/>
  <c r="BE8" i="14"/>
  <c r="BD8" i="14"/>
  <c r="BC8" i="14"/>
  <c r="AZ8" i="14"/>
  <c r="AT8" i="14"/>
  <c r="AU8" i="14"/>
  <c r="AI8" i="14"/>
  <c r="AH8" i="14"/>
  <c r="AF8" i="14"/>
  <c r="AD8" i="14"/>
  <c r="AC8" i="14"/>
  <c r="AB8" i="14"/>
  <c r="Z8" i="14"/>
  <c r="BX7" i="14"/>
  <c r="BW7" i="14"/>
  <c r="BV7" i="14"/>
  <c r="BU7" i="14"/>
  <c r="BT7" i="14"/>
  <c r="BS7" i="14"/>
  <c r="BR7" i="14"/>
  <c r="BQ7" i="14"/>
  <c r="BP7" i="14"/>
  <c r="BO7" i="14"/>
  <c r="BN7" i="14"/>
  <c r="BM7" i="14"/>
  <c r="BL7" i="14"/>
  <c r="BK7" i="14"/>
  <c r="BJ7" i="14"/>
  <c r="BI7" i="14"/>
  <c r="BH7" i="14"/>
  <c r="BG7" i="14"/>
  <c r="BE7" i="14"/>
  <c r="BD7" i="14"/>
  <c r="BC7" i="14"/>
  <c r="AZ7" i="14"/>
  <c r="AT7" i="14"/>
  <c r="AU7" i="14"/>
  <c r="AI7" i="14"/>
  <c r="AH7" i="14"/>
  <c r="AF7" i="14"/>
  <c r="AD7" i="14"/>
  <c r="AC7" i="14"/>
  <c r="AB7" i="14"/>
  <c r="Z7" i="14"/>
  <c r="BX6" i="14"/>
  <c r="BW6" i="14"/>
  <c r="BV6" i="14"/>
  <c r="BU6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BH6" i="14"/>
  <c r="BG6" i="14"/>
  <c r="BE6" i="14"/>
  <c r="BD6" i="14"/>
  <c r="BC6" i="14"/>
  <c r="AZ6" i="14"/>
  <c r="AT6" i="14"/>
  <c r="AU6" i="14"/>
  <c r="AI6" i="14"/>
  <c r="AH6" i="14"/>
  <c r="AF6" i="14"/>
  <c r="AD6" i="14"/>
  <c r="AC6" i="14"/>
  <c r="AB6" i="14"/>
  <c r="Z6" i="14"/>
  <c r="A6" i="14"/>
  <c r="A7" i="14"/>
  <c r="A8" i="14"/>
  <c r="A9" i="14"/>
  <c r="A10" i="14"/>
  <c r="A11" i="14"/>
  <c r="A12" i="14"/>
  <c r="A13" i="14"/>
  <c r="A14" i="14"/>
  <c r="A15" i="14"/>
  <c r="A3" i="14"/>
  <c r="A2" i="14"/>
  <c r="A1" i="14"/>
  <c r="BJ109" i="2"/>
  <c r="BK109" i="2"/>
  <c r="BL109" i="2"/>
  <c r="BM109" i="2"/>
  <c r="BN109" i="2"/>
  <c r="BO109" i="2"/>
  <c r="BP109" i="2"/>
  <c r="BQ109" i="2"/>
  <c r="BR109" i="2"/>
  <c r="BJ110" i="2"/>
  <c r="BK110" i="2"/>
  <c r="BL110" i="2"/>
  <c r="BM110" i="2"/>
  <c r="BN110" i="2"/>
  <c r="BO110" i="2"/>
  <c r="BP110" i="2"/>
  <c r="BQ110" i="2"/>
  <c r="BR110" i="2"/>
  <c r="BJ111" i="2"/>
  <c r="BK111" i="2"/>
  <c r="BL111" i="2"/>
  <c r="BM111" i="2"/>
  <c r="BN111" i="2"/>
  <c r="BO111" i="2"/>
  <c r="BP111" i="2"/>
  <c r="BQ111" i="2"/>
  <c r="BR111" i="2"/>
  <c r="BJ112" i="2"/>
  <c r="BK112" i="2"/>
  <c r="BL112" i="2"/>
  <c r="BM112" i="2"/>
  <c r="BN112" i="2"/>
  <c r="BO112" i="2"/>
  <c r="BP112" i="2"/>
  <c r="BQ112" i="2"/>
  <c r="BR112" i="2"/>
  <c r="BJ113" i="2"/>
  <c r="BK113" i="2"/>
  <c r="BL113" i="2"/>
  <c r="BM113" i="2"/>
  <c r="BN113" i="2"/>
  <c r="BO113" i="2"/>
  <c r="BP113" i="2"/>
  <c r="BQ113" i="2"/>
  <c r="BR113" i="2"/>
  <c r="BJ114" i="2"/>
  <c r="BK114" i="2"/>
  <c r="BL114" i="2"/>
  <c r="BM114" i="2"/>
  <c r="BN114" i="2"/>
  <c r="BO114" i="2"/>
  <c r="BP114" i="2"/>
  <c r="BQ114" i="2"/>
  <c r="BR114" i="2"/>
  <c r="BJ115" i="2"/>
  <c r="BK115" i="2"/>
  <c r="BL115" i="2"/>
  <c r="BM115" i="2"/>
  <c r="BN115" i="2"/>
  <c r="BO115" i="2"/>
  <c r="BP115" i="2"/>
  <c r="BQ115" i="2"/>
  <c r="BR115" i="2"/>
  <c r="BJ116" i="2"/>
  <c r="BK116" i="2"/>
  <c r="BL116" i="2"/>
  <c r="BM116" i="2"/>
  <c r="BN116" i="2"/>
  <c r="BO116" i="2"/>
  <c r="BP116" i="2"/>
  <c r="BQ116" i="2"/>
  <c r="BR116" i="2"/>
  <c r="BJ117" i="2"/>
  <c r="BK117" i="2"/>
  <c r="BL117" i="2"/>
  <c r="BM117" i="2"/>
  <c r="BN117" i="2"/>
  <c r="BO117" i="2"/>
  <c r="BP117" i="2"/>
  <c r="BQ117" i="2"/>
  <c r="BR117" i="2"/>
  <c r="BJ118" i="2"/>
  <c r="BK118" i="2"/>
  <c r="BL118" i="2"/>
  <c r="BM118" i="2"/>
  <c r="BN118" i="2"/>
  <c r="BO118" i="2"/>
  <c r="BP118" i="2"/>
  <c r="BQ118" i="2"/>
  <c r="BR118" i="2"/>
  <c r="BJ119" i="2"/>
  <c r="BK119" i="2"/>
  <c r="BL119" i="2"/>
  <c r="BM119" i="2"/>
  <c r="BN119" i="2"/>
  <c r="BO119" i="2"/>
  <c r="BP119" i="2"/>
  <c r="BQ119" i="2"/>
  <c r="BR119" i="2"/>
  <c r="BJ120" i="2"/>
  <c r="BK120" i="2"/>
  <c r="BL120" i="2"/>
  <c r="BM120" i="2"/>
  <c r="BN120" i="2"/>
  <c r="BO120" i="2"/>
  <c r="BP120" i="2"/>
  <c r="BQ120" i="2"/>
  <c r="BR120" i="2"/>
  <c r="BJ121" i="2"/>
  <c r="BK121" i="2"/>
  <c r="BL121" i="2"/>
  <c r="BM121" i="2"/>
  <c r="BN121" i="2"/>
  <c r="BO121" i="2"/>
  <c r="BP121" i="2"/>
  <c r="BQ121" i="2"/>
  <c r="BR121" i="2"/>
  <c r="BJ122" i="2"/>
  <c r="BK122" i="2"/>
  <c r="BL122" i="2"/>
  <c r="BM122" i="2"/>
  <c r="BN122" i="2"/>
  <c r="BO122" i="2"/>
  <c r="BP122" i="2"/>
  <c r="BQ122" i="2"/>
  <c r="BR122" i="2"/>
  <c r="BJ123" i="2"/>
  <c r="BK123" i="2"/>
  <c r="BL123" i="2"/>
  <c r="BM123" i="2"/>
  <c r="BN123" i="2"/>
  <c r="BO123" i="2"/>
  <c r="BP123" i="2"/>
  <c r="BQ123" i="2"/>
  <c r="BR123" i="2"/>
  <c r="BJ124" i="2"/>
  <c r="BK124" i="2"/>
  <c r="BL124" i="2"/>
  <c r="BM124" i="2"/>
  <c r="BN124" i="2"/>
  <c r="BO124" i="2"/>
  <c r="BP124" i="2"/>
  <c r="BQ124" i="2"/>
  <c r="BR124" i="2"/>
  <c r="BJ125" i="2"/>
  <c r="BK125" i="2"/>
  <c r="BL125" i="2"/>
  <c r="BM125" i="2"/>
  <c r="BN125" i="2"/>
  <c r="BO125" i="2"/>
  <c r="BP125" i="2"/>
  <c r="BQ125" i="2"/>
  <c r="BR125" i="2"/>
  <c r="BJ126" i="2"/>
  <c r="BK126" i="2"/>
  <c r="BL126" i="2"/>
  <c r="BM126" i="2"/>
  <c r="BN126" i="2"/>
  <c r="BO126" i="2"/>
  <c r="BP126" i="2"/>
  <c r="BQ126" i="2"/>
  <c r="BR126" i="2"/>
  <c r="BJ127" i="2"/>
  <c r="BK127" i="2"/>
  <c r="BL127" i="2"/>
  <c r="BM127" i="2"/>
  <c r="BN127" i="2"/>
  <c r="BO127" i="2"/>
  <c r="BP127" i="2"/>
  <c r="BQ127" i="2"/>
  <c r="BR127" i="2"/>
  <c r="BJ128" i="2"/>
  <c r="BK128" i="2"/>
  <c r="BL128" i="2"/>
  <c r="BM128" i="2"/>
  <c r="BN128" i="2"/>
  <c r="BO128" i="2"/>
  <c r="BP128" i="2"/>
  <c r="BQ128" i="2"/>
  <c r="BR128" i="2"/>
  <c r="BJ129" i="2"/>
  <c r="BK129" i="2"/>
  <c r="BL129" i="2"/>
  <c r="BM129" i="2"/>
  <c r="BN129" i="2"/>
  <c r="BO129" i="2"/>
  <c r="BP129" i="2"/>
  <c r="BQ129" i="2"/>
  <c r="BR129" i="2"/>
  <c r="BJ130" i="2"/>
  <c r="BK130" i="2"/>
  <c r="BL130" i="2"/>
  <c r="BM130" i="2"/>
  <c r="BN130" i="2"/>
  <c r="BO130" i="2"/>
  <c r="BP130" i="2"/>
  <c r="BQ130" i="2"/>
  <c r="BR130" i="2"/>
  <c r="BJ131" i="2"/>
  <c r="BK131" i="2"/>
  <c r="BL131" i="2"/>
  <c r="BM131" i="2"/>
  <c r="BN131" i="2"/>
  <c r="BO131" i="2"/>
  <c r="BP131" i="2"/>
  <c r="BQ131" i="2"/>
  <c r="BR131" i="2"/>
  <c r="BJ132" i="2"/>
  <c r="BK132" i="2"/>
  <c r="BL132" i="2"/>
  <c r="BM132" i="2"/>
  <c r="BN132" i="2"/>
  <c r="BO132" i="2"/>
  <c r="BP132" i="2"/>
  <c r="BQ132" i="2"/>
  <c r="BR132" i="2"/>
  <c r="BJ133" i="2"/>
  <c r="BK133" i="2"/>
  <c r="BL133" i="2"/>
  <c r="BM133" i="2"/>
  <c r="BN133" i="2"/>
  <c r="BO133" i="2"/>
  <c r="BP133" i="2"/>
  <c r="BQ133" i="2"/>
  <c r="BR133" i="2"/>
  <c r="BJ134" i="2"/>
  <c r="BK134" i="2"/>
  <c r="BL134" i="2"/>
  <c r="BM134" i="2"/>
  <c r="BN134" i="2"/>
  <c r="BO134" i="2"/>
  <c r="BP134" i="2"/>
  <c r="BQ134" i="2"/>
  <c r="BR134" i="2"/>
  <c r="BJ135" i="2"/>
  <c r="BK135" i="2"/>
  <c r="BL135" i="2"/>
  <c r="BM135" i="2"/>
  <c r="BN135" i="2"/>
  <c r="BO135" i="2"/>
  <c r="BP135" i="2"/>
  <c r="BQ135" i="2"/>
  <c r="BR135" i="2"/>
  <c r="BJ136" i="2"/>
  <c r="BK136" i="2"/>
  <c r="BL136" i="2"/>
  <c r="BM136" i="2"/>
  <c r="BN136" i="2"/>
  <c r="BO136" i="2"/>
  <c r="BP136" i="2"/>
  <c r="BQ136" i="2"/>
  <c r="BR136" i="2"/>
  <c r="BJ137" i="2"/>
  <c r="BK137" i="2"/>
  <c r="BL137" i="2"/>
  <c r="BM137" i="2"/>
  <c r="BN137" i="2"/>
  <c r="BO137" i="2"/>
  <c r="BP137" i="2"/>
  <c r="BQ137" i="2"/>
  <c r="BR137" i="2"/>
  <c r="BJ138" i="2"/>
  <c r="BK138" i="2"/>
  <c r="BL138" i="2"/>
  <c r="BM138" i="2"/>
  <c r="BN138" i="2"/>
  <c r="BO138" i="2"/>
  <c r="BP138" i="2"/>
  <c r="BQ138" i="2"/>
  <c r="BR138" i="2"/>
  <c r="BJ139" i="2"/>
  <c r="BK139" i="2"/>
  <c r="BL139" i="2"/>
  <c r="BM139" i="2"/>
  <c r="BN139" i="2"/>
  <c r="BO139" i="2"/>
  <c r="BP139" i="2"/>
  <c r="BQ139" i="2"/>
  <c r="BR139" i="2"/>
  <c r="BJ140" i="2"/>
  <c r="BK140" i="2"/>
  <c r="BL140" i="2"/>
  <c r="BM140" i="2"/>
  <c r="BN140" i="2"/>
  <c r="BO140" i="2"/>
  <c r="BP140" i="2"/>
  <c r="BQ140" i="2"/>
  <c r="BR140" i="2"/>
  <c r="BJ141" i="2"/>
  <c r="BK141" i="2"/>
  <c r="BL141" i="2"/>
  <c r="BM141" i="2"/>
  <c r="BN141" i="2"/>
  <c r="BO141" i="2"/>
  <c r="BP141" i="2"/>
  <c r="BQ141" i="2"/>
  <c r="BR141" i="2"/>
  <c r="BJ142" i="2"/>
  <c r="BK142" i="2"/>
  <c r="BL142" i="2"/>
  <c r="BM142" i="2"/>
  <c r="BN142" i="2"/>
  <c r="BO142" i="2"/>
  <c r="BP142" i="2"/>
  <c r="BQ142" i="2"/>
  <c r="BR142" i="2"/>
  <c r="BJ143" i="2"/>
  <c r="BK143" i="2"/>
  <c r="BL143" i="2"/>
  <c r="BM143" i="2"/>
  <c r="BN143" i="2"/>
  <c r="BO143" i="2"/>
  <c r="BP143" i="2"/>
  <c r="BQ143" i="2"/>
  <c r="BR143" i="2"/>
  <c r="BJ144" i="2"/>
  <c r="BK144" i="2"/>
  <c r="BL144" i="2"/>
  <c r="BM144" i="2"/>
  <c r="BN144" i="2"/>
  <c r="BO144" i="2"/>
  <c r="BP144" i="2"/>
  <c r="BQ144" i="2"/>
  <c r="BR144" i="2"/>
  <c r="BJ145" i="2"/>
  <c r="BK145" i="2"/>
  <c r="BL145" i="2"/>
  <c r="BM145" i="2"/>
  <c r="BN145" i="2"/>
  <c r="BO145" i="2"/>
  <c r="BP145" i="2"/>
  <c r="BQ145" i="2"/>
  <c r="BR145" i="2"/>
  <c r="BJ146" i="2"/>
  <c r="BK146" i="2"/>
  <c r="BL146" i="2"/>
  <c r="BM146" i="2"/>
  <c r="BN146" i="2"/>
  <c r="BO146" i="2"/>
  <c r="BP146" i="2"/>
  <c r="BQ146" i="2"/>
  <c r="BR146" i="2"/>
  <c r="BJ147" i="2"/>
  <c r="BK147" i="2"/>
  <c r="BL147" i="2"/>
  <c r="BM147" i="2"/>
  <c r="BN147" i="2"/>
  <c r="BO147" i="2"/>
  <c r="BP147" i="2"/>
  <c r="BQ147" i="2"/>
  <c r="BR147" i="2"/>
  <c r="BJ148" i="2"/>
  <c r="BK148" i="2"/>
  <c r="BL148" i="2"/>
  <c r="BM148" i="2"/>
  <c r="BN148" i="2"/>
  <c r="BO148" i="2"/>
  <c r="BP148" i="2"/>
  <c r="BQ148" i="2"/>
  <c r="BR148" i="2"/>
  <c r="BJ149" i="2"/>
  <c r="BK149" i="2"/>
  <c r="BL149" i="2"/>
  <c r="BM149" i="2"/>
  <c r="BN149" i="2"/>
  <c r="BO149" i="2"/>
  <c r="BP149" i="2"/>
  <c r="BQ149" i="2"/>
  <c r="BR149" i="2"/>
  <c r="BJ150" i="2"/>
  <c r="BK150" i="2"/>
  <c r="BL150" i="2"/>
  <c r="BM150" i="2"/>
  <c r="BN150" i="2"/>
  <c r="BO150" i="2"/>
  <c r="BP150" i="2"/>
  <c r="BQ150" i="2"/>
  <c r="BR150" i="2"/>
  <c r="BJ151" i="2"/>
  <c r="BK151" i="2"/>
  <c r="BL151" i="2"/>
  <c r="BM151" i="2"/>
  <c r="BN151" i="2"/>
  <c r="BO151" i="2"/>
  <c r="BP151" i="2"/>
  <c r="BQ151" i="2"/>
  <c r="BR151" i="2"/>
  <c r="BJ152" i="2"/>
  <c r="BK152" i="2"/>
  <c r="BL152" i="2"/>
  <c r="BM152" i="2"/>
  <c r="BN152" i="2"/>
  <c r="BO152" i="2"/>
  <c r="BP152" i="2"/>
  <c r="BQ152" i="2"/>
  <c r="BR152" i="2"/>
  <c r="BJ153" i="2"/>
  <c r="BK153" i="2"/>
  <c r="BL153" i="2"/>
  <c r="BM153" i="2"/>
  <c r="BN153" i="2"/>
  <c r="BO153" i="2"/>
  <c r="BP153" i="2"/>
  <c r="BQ153" i="2"/>
  <c r="BR153" i="2"/>
  <c r="BJ154" i="2"/>
  <c r="BK154" i="2"/>
  <c r="BL154" i="2"/>
  <c r="BM154" i="2"/>
  <c r="BN154" i="2"/>
  <c r="BO154" i="2"/>
  <c r="BP154" i="2"/>
  <c r="BQ154" i="2"/>
  <c r="BR154" i="2"/>
  <c r="BJ155" i="2"/>
  <c r="BK155" i="2"/>
  <c r="BL155" i="2"/>
  <c r="BM155" i="2"/>
  <c r="BN155" i="2"/>
  <c r="BO155" i="2"/>
  <c r="BP155" i="2"/>
  <c r="BQ155" i="2"/>
  <c r="BR155" i="2"/>
  <c r="BJ156" i="2"/>
  <c r="BK156" i="2"/>
  <c r="BL156" i="2"/>
  <c r="BM156" i="2"/>
  <c r="BN156" i="2"/>
  <c r="BO156" i="2"/>
  <c r="BP156" i="2"/>
  <c r="BQ156" i="2"/>
  <c r="BR156" i="2"/>
  <c r="BJ157" i="2"/>
  <c r="BK157" i="2"/>
  <c r="BL157" i="2"/>
  <c r="BM157" i="2"/>
  <c r="BN157" i="2"/>
  <c r="BO157" i="2"/>
  <c r="BP157" i="2"/>
  <c r="BQ157" i="2"/>
  <c r="BR157" i="2"/>
  <c r="BJ158" i="2"/>
  <c r="BK158" i="2"/>
  <c r="BL158" i="2"/>
  <c r="BM158" i="2"/>
  <c r="BN158" i="2"/>
  <c r="BO158" i="2"/>
  <c r="BP158" i="2"/>
  <c r="BQ158" i="2"/>
  <c r="BR158" i="2"/>
  <c r="BJ159" i="2"/>
  <c r="BK159" i="2"/>
  <c r="BL159" i="2"/>
  <c r="BM159" i="2"/>
  <c r="BN159" i="2"/>
  <c r="BO159" i="2"/>
  <c r="BP159" i="2"/>
  <c r="BQ159" i="2"/>
  <c r="BR159" i="2"/>
  <c r="BJ160" i="2"/>
  <c r="BK160" i="2"/>
  <c r="BL160" i="2"/>
  <c r="BM160" i="2"/>
  <c r="BN160" i="2"/>
  <c r="BO160" i="2"/>
  <c r="BP160" i="2"/>
  <c r="BQ160" i="2"/>
  <c r="BR160" i="2"/>
  <c r="BJ161" i="2"/>
  <c r="BK161" i="2"/>
  <c r="BL161" i="2"/>
  <c r="BM161" i="2"/>
  <c r="BN161" i="2"/>
  <c r="BO161" i="2"/>
  <c r="BP161" i="2"/>
  <c r="BQ161" i="2"/>
  <c r="BR161" i="2"/>
  <c r="BJ162" i="2"/>
  <c r="BK162" i="2"/>
  <c r="BL162" i="2"/>
  <c r="BM162" i="2"/>
  <c r="BN162" i="2"/>
  <c r="BO162" i="2"/>
  <c r="BP162" i="2"/>
  <c r="BQ162" i="2"/>
  <c r="BR162" i="2"/>
  <c r="BJ163" i="2"/>
  <c r="BK163" i="2"/>
  <c r="BL163" i="2"/>
  <c r="BM163" i="2"/>
  <c r="BN163" i="2"/>
  <c r="BO163" i="2"/>
  <c r="BP163" i="2"/>
  <c r="BQ163" i="2"/>
  <c r="BR163" i="2"/>
  <c r="BJ164" i="2"/>
  <c r="BK164" i="2"/>
  <c r="BL164" i="2"/>
  <c r="BM164" i="2"/>
  <c r="BN164" i="2"/>
  <c r="BO164" i="2"/>
  <c r="BP164" i="2"/>
  <c r="BQ164" i="2"/>
  <c r="BR164" i="2"/>
  <c r="BJ165" i="2"/>
  <c r="BK165" i="2"/>
  <c r="BL165" i="2"/>
  <c r="BM165" i="2"/>
  <c r="BN165" i="2"/>
  <c r="BO165" i="2"/>
  <c r="BP165" i="2"/>
  <c r="BQ165" i="2"/>
  <c r="BR165" i="2"/>
  <c r="BJ166" i="2"/>
  <c r="BK166" i="2"/>
  <c r="BL166" i="2"/>
  <c r="BM166" i="2"/>
  <c r="BN166" i="2"/>
  <c r="BO166" i="2"/>
  <c r="BP166" i="2"/>
  <c r="BQ166" i="2"/>
  <c r="BR166" i="2"/>
  <c r="BJ167" i="2"/>
  <c r="BK167" i="2"/>
  <c r="BL167" i="2"/>
  <c r="BM167" i="2"/>
  <c r="BN167" i="2"/>
  <c r="BO167" i="2"/>
  <c r="BP167" i="2"/>
  <c r="BQ167" i="2"/>
  <c r="BR167" i="2"/>
  <c r="BJ168" i="2"/>
  <c r="BK168" i="2"/>
  <c r="BL168" i="2"/>
  <c r="BM168" i="2"/>
  <c r="BN168" i="2"/>
  <c r="BO168" i="2"/>
  <c r="BP168" i="2"/>
  <c r="BQ168" i="2"/>
  <c r="BR168" i="2"/>
  <c r="BJ169" i="2"/>
  <c r="BK169" i="2"/>
  <c r="BL169" i="2"/>
  <c r="BM169" i="2"/>
  <c r="BN169" i="2"/>
  <c r="BO169" i="2"/>
  <c r="BP169" i="2"/>
  <c r="BQ169" i="2"/>
  <c r="BR169" i="2"/>
  <c r="BJ170" i="2"/>
  <c r="BK170" i="2"/>
  <c r="BL170" i="2"/>
  <c r="BM170" i="2"/>
  <c r="BN170" i="2"/>
  <c r="BO170" i="2"/>
  <c r="BP170" i="2"/>
  <c r="BQ170" i="2"/>
  <c r="BR170" i="2"/>
  <c r="BJ171" i="2"/>
  <c r="BK171" i="2"/>
  <c r="BL171" i="2"/>
  <c r="BM171" i="2"/>
  <c r="BN171" i="2"/>
  <c r="BO171" i="2"/>
  <c r="BP171" i="2"/>
  <c r="BQ171" i="2"/>
  <c r="BR171" i="2"/>
  <c r="BJ172" i="2"/>
  <c r="BK172" i="2"/>
  <c r="BL172" i="2"/>
  <c r="BM172" i="2"/>
  <c r="BN172" i="2"/>
  <c r="BO172" i="2"/>
  <c r="BP172" i="2"/>
  <c r="BQ172" i="2"/>
  <c r="BR172" i="2"/>
  <c r="BJ173" i="2"/>
  <c r="BK173" i="2"/>
  <c r="BL173" i="2"/>
  <c r="BM173" i="2"/>
  <c r="BN173" i="2"/>
  <c r="BO173" i="2"/>
  <c r="BP173" i="2"/>
  <c r="BQ173" i="2"/>
  <c r="BR173" i="2"/>
  <c r="BJ174" i="2"/>
  <c r="BK174" i="2"/>
  <c r="BL174" i="2"/>
  <c r="BM174" i="2"/>
  <c r="BN174" i="2"/>
  <c r="BO174" i="2"/>
  <c r="BP174" i="2"/>
  <c r="BQ174" i="2"/>
  <c r="BR174" i="2"/>
  <c r="BJ175" i="2"/>
  <c r="BK175" i="2"/>
  <c r="BL175" i="2"/>
  <c r="BM175" i="2"/>
  <c r="BN175" i="2"/>
  <c r="BO175" i="2"/>
  <c r="BP175" i="2"/>
  <c r="BQ175" i="2"/>
  <c r="BR175" i="2"/>
  <c r="BJ176" i="2"/>
  <c r="BK176" i="2"/>
  <c r="BL176" i="2"/>
  <c r="BM176" i="2"/>
  <c r="BN176" i="2"/>
  <c r="BO176" i="2"/>
  <c r="BP176" i="2"/>
  <c r="BQ176" i="2"/>
  <c r="BR176" i="2"/>
  <c r="BJ177" i="2"/>
  <c r="BK177" i="2"/>
  <c r="BL177" i="2"/>
  <c r="BM177" i="2"/>
  <c r="BN177" i="2"/>
  <c r="BO177" i="2"/>
  <c r="BP177" i="2"/>
  <c r="BQ177" i="2"/>
  <c r="BR177" i="2"/>
  <c r="BJ178" i="2"/>
  <c r="BK178" i="2"/>
  <c r="BL178" i="2"/>
  <c r="BM178" i="2"/>
  <c r="BN178" i="2"/>
  <c r="BO178" i="2"/>
  <c r="BP178" i="2"/>
  <c r="BQ178" i="2"/>
  <c r="BR178" i="2"/>
  <c r="BJ179" i="2"/>
  <c r="BK179" i="2"/>
  <c r="BL179" i="2"/>
  <c r="BM179" i="2"/>
  <c r="BN179" i="2"/>
  <c r="BO179" i="2"/>
  <c r="BP179" i="2"/>
  <c r="BQ179" i="2"/>
  <c r="BR179" i="2"/>
  <c r="BJ180" i="2"/>
  <c r="BK180" i="2"/>
  <c r="BL180" i="2"/>
  <c r="BM180" i="2"/>
  <c r="BN180" i="2"/>
  <c r="BO180" i="2"/>
  <c r="BP180" i="2"/>
  <c r="BQ180" i="2"/>
  <c r="BR180" i="2"/>
  <c r="BJ181" i="2"/>
  <c r="BK181" i="2"/>
  <c r="BL181" i="2"/>
  <c r="BM181" i="2"/>
  <c r="BN181" i="2"/>
  <c r="BO181" i="2"/>
  <c r="BP181" i="2"/>
  <c r="BQ181" i="2"/>
  <c r="BR181" i="2"/>
  <c r="BJ182" i="2"/>
  <c r="BK182" i="2"/>
  <c r="BL182" i="2"/>
  <c r="BM182" i="2"/>
  <c r="BN182" i="2"/>
  <c r="BO182" i="2"/>
  <c r="BP182" i="2"/>
  <c r="BQ182" i="2"/>
  <c r="BR182" i="2"/>
  <c r="BJ183" i="2"/>
  <c r="BK183" i="2"/>
  <c r="BL183" i="2"/>
  <c r="BM183" i="2"/>
  <c r="BN183" i="2"/>
  <c r="BO183" i="2"/>
  <c r="BP183" i="2"/>
  <c r="BQ183" i="2"/>
  <c r="BR183" i="2"/>
  <c r="BJ184" i="2"/>
  <c r="BK184" i="2"/>
  <c r="BL184" i="2"/>
  <c r="BM184" i="2"/>
  <c r="BN184" i="2"/>
  <c r="BO184" i="2"/>
  <c r="BP184" i="2"/>
  <c r="BQ184" i="2"/>
  <c r="BR184" i="2"/>
  <c r="BJ185" i="2"/>
  <c r="BK185" i="2"/>
  <c r="BL185" i="2"/>
  <c r="BM185" i="2"/>
  <c r="BN185" i="2"/>
  <c r="BO185" i="2"/>
  <c r="BP185" i="2"/>
  <c r="BQ185" i="2"/>
  <c r="BR185" i="2"/>
  <c r="BJ186" i="2"/>
  <c r="BK186" i="2"/>
  <c r="BL186" i="2"/>
  <c r="BM186" i="2"/>
  <c r="BN186" i="2"/>
  <c r="BO186" i="2"/>
  <c r="BP186" i="2"/>
  <c r="BQ186" i="2"/>
  <c r="BR186" i="2"/>
  <c r="BJ187" i="2"/>
  <c r="BK187" i="2"/>
  <c r="BL187" i="2"/>
  <c r="BM187" i="2"/>
  <c r="BN187" i="2"/>
  <c r="BO187" i="2"/>
  <c r="BP187" i="2"/>
  <c r="BQ187" i="2"/>
  <c r="BR187" i="2"/>
  <c r="BJ188" i="2"/>
  <c r="BK188" i="2"/>
  <c r="BL188" i="2"/>
  <c r="BM188" i="2"/>
  <c r="BN188" i="2"/>
  <c r="BO188" i="2"/>
  <c r="BP188" i="2"/>
  <c r="BQ188" i="2"/>
  <c r="BR188" i="2"/>
  <c r="BJ189" i="2"/>
  <c r="BK189" i="2"/>
  <c r="BL189" i="2"/>
  <c r="BM189" i="2"/>
  <c r="BN189" i="2"/>
  <c r="BO189" i="2"/>
  <c r="BP189" i="2"/>
  <c r="BQ189" i="2"/>
  <c r="BR189" i="2"/>
  <c r="BJ190" i="2"/>
  <c r="BK190" i="2"/>
  <c r="BL190" i="2"/>
  <c r="BM190" i="2"/>
  <c r="BN190" i="2"/>
  <c r="BO190" i="2"/>
  <c r="BP190" i="2"/>
  <c r="BQ190" i="2"/>
  <c r="BR190" i="2"/>
  <c r="BJ191" i="2"/>
  <c r="BK191" i="2"/>
  <c r="BL191" i="2"/>
  <c r="BM191" i="2"/>
  <c r="BN191" i="2"/>
  <c r="BO191" i="2"/>
  <c r="BP191" i="2"/>
  <c r="BQ191" i="2"/>
  <c r="BR191" i="2"/>
  <c r="BJ192" i="2"/>
  <c r="BK192" i="2"/>
  <c r="BL192" i="2"/>
  <c r="BM192" i="2"/>
  <c r="BN192" i="2"/>
  <c r="BO192" i="2"/>
  <c r="BP192" i="2"/>
  <c r="BQ192" i="2"/>
  <c r="BR192" i="2"/>
  <c r="BJ193" i="2"/>
  <c r="BK193" i="2"/>
  <c r="BL193" i="2"/>
  <c r="BM193" i="2"/>
  <c r="BN193" i="2"/>
  <c r="BO193" i="2"/>
  <c r="BP193" i="2"/>
  <c r="BQ193" i="2"/>
  <c r="BR193" i="2"/>
  <c r="BJ194" i="2"/>
  <c r="BK194" i="2"/>
  <c r="BL194" i="2"/>
  <c r="BM194" i="2"/>
  <c r="BN194" i="2"/>
  <c r="BO194" i="2"/>
  <c r="BP194" i="2"/>
  <c r="BQ194" i="2"/>
  <c r="BR194" i="2"/>
  <c r="BJ195" i="2"/>
  <c r="BK195" i="2"/>
  <c r="BL195" i="2"/>
  <c r="BM195" i="2"/>
  <c r="BN195" i="2"/>
  <c r="BO195" i="2"/>
  <c r="BP195" i="2"/>
  <c r="BQ195" i="2"/>
  <c r="BR195" i="2"/>
  <c r="BJ196" i="2"/>
  <c r="BK196" i="2"/>
  <c r="BL196" i="2"/>
  <c r="BM196" i="2"/>
  <c r="BN196" i="2"/>
  <c r="BO196" i="2"/>
  <c r="BP196" i="2"/>
  <c r="BQ196" i="2"/>
  <c r="BR196" i="2"/>
  <c r="BJ197" i="2"/>
  <c r="BK197" i="2"/>
  <c r="BL197" i="2"/>
  <c r="BM197" i="2"/>
  <c r="BN197" i="2"/>
  <c r="BO197" i="2"/>
  <c r="BP197" i="2"/>
  <c r="BQ197" i="2"/>
  <c r="BR197" i="2"/>
  <c r="BJ198" i="2"/>
  <c r="BK198" i="2"/>
  <c r="BL198" i="2"/>
  <c r="BM198" i="2"/>
  <c r="BN198" i="2"/>
  <c r="BO198" i="2"/>
  <c r="BP198" i="2"/>
  <c r="BQ198" i="2"/>
  <c r="BR198" i="2"/>
  <c r="BJ199" i="2"/>
  <c r="BK199" i="2"/>
  <c r="BL199" i="2"/>
  <c r="BM199" i="2"/>
  <c r="BN199" i="2"/>
  <c r="BO199" i="2"/>
  <c r="BP199" i="2"/>
  <c r="BQ199" i="2"/>
  <c r="BR199" i="2"/>
  <c r="BJ200" i="2"/>
  <c r="BK200" i="2"/>
  <c r="BL200" i="2"/>
  <c r="BM200" i="2"/>
  <c r="BN200" i="2"/>
  <c r="BO200" i="2"/>
  <c r="BP200" i="2"/>
  <c r="BQ200" i="2"/>
  <c r="BR200" i="2"/>
  <c r="BJ201" i="2"/>
  <c r="BK201" i="2"/>
  <c r="BL201" i="2"/>
  <c r="BM201" i="2"/>
  <c r="BN201" i="2"/>
  <c r="BO201" i="2"/>
  <c r="BP201" i="2"/>
  <c r="BQ201" i="2"/>
  <c r="BR201" i="2"/>
  <c r="BJ202" i="2"/>
  <c r="BK202" i="2"/>
  <c r="BL202" i="2"/>
  <c r="BM202" i="2"/>
  <c r="BN202" i="2"/>
  <c r="BO202" i="2"/>
  <c r="BP202" i="2"/>
  <c r="BQ202" i="2"/>
  <c r="BR202" i="2"/>
  <c r="BJ203" i="2"/>
  <c r="BK203" i="2"/>
  <c r="BL203" i="2"/>
  <c r="BM203" i="2"/>
  <c r="BN203" i="2"/>
  <c r="BO203" i="2"/>
  <c r="BP203" i="2"/>
  <c r="BQ203" i="2"/>
  <c r="BR203" i="2"/>
  <c r="BJ204" i="2"/>
  <c r="BK204" i="2"/>
  <c r="BL204" i="2"/>
  <c r="BM204" i="2"/>
  <c r="BN204" i="2"/>
  <c r="BO204" i="2"/>
  <c r="BP204" i="2"/>
  <c r="BQ204" i="2"/>
  <c r="BR204" i="2"/>
  <c r="BJ205" i="2"/>
  <c r="BK205" i="2"/>
  <c r="BL205" i="2"/>
  <c r="BM205" i="2"/>
  <c r="BN205" i="2"/>
  <c r="BO205" i="2"/>
  <c r="BP205" i="2"/>
  <c r="BQ205" i="2"/>
  <c r="BR205" i="2"/>
  <c r="BJ206" i="2"/>
  <c r="BK206" i="2"/>
  <c r="BL206" i="2"/>
  <c r="BM206" i="2"/>
  <c r="BN206" i="2"/>
  <c r="BO206" i="2"/>
  <c r="BP206" i="2"/>
  <c r="BQ206" i="2"/>
  <c r="BR206" i="2"/>
  <c r="BJ207" i="2"/>
  <c r="BK207" i="2"/>
  <c r="BL207" i="2"/>
  <c r="BM207" i="2"/>
  <c r="BN207" i="2"/>
  <c r="BO207" i="2"/>
  <c r="BP207" i="2"/>
  <c r="BQ207" i="2"/>
  <c r="BR207" i="2"/>
  <c r="BK108" i="2"/>
  <c r="BJ108" i="2"/>
  <c r="BQ108" i="2"/>
  <c r="BP108" i="2"/>
  <c r="BN108" i="2"/>
  <c r="BM108" i="2"/>
  <c r="AV142" i="14"/>
  <c r="L138" i="9"/>
  <c r="AS169" i="14"/>
  <c r="F165" i="9"/>
  <c r="G164" i="9"/>
  <c r="F161" i="9"/>
  <c r="E159" i="9"/>
  <c r="I158" i="9"/>
  <c r="D158" i="9"/>
  <c r="I156" i="9"/>
  <c r="M154" i="9"/>
  <c r="H154" i="9"/>
  <c r="D154" i="9"/>
  <c r="J153" i="9"/>
  <c r="B153" i="9"/>
  <c r="M150" i="9"/>
  <c r="H150" i="9"/>
  <c r="D150" i="9"/>
  <c r="J149" i="9"/>
  <c r="B149" i="9"/>
  <c r="H147" i="9"/>
  <c r="B147" i="9"/>
  <c r="H145" i="9"/>
  <c r="B145" i="9"/>
  <c r="J144" i="9"/>
  <c r="M143" i="9"/>
  <c r="M142" i="9"/>
  <c r="H142" i="9"/>
  <c r="B142" i="9"/>
  <c r="I141" i="9"/>
  <c r="B141" i="9"/>
  <c r="J140" i="9"/>
  <c r="M138" i="9"/>
  <c r="H138" i="9"/>
  <c r="B138" i="9"/>
  <c r="I137" i="9"/>
  <c r="B137" i="9"/>
  <c r="J135" i="9"/>
  <c r="J134" i="9"/>
  <c r="B134" i="9"/>
  <c r="D131" i="9"/>
  <c r="J126" i="9"/>
  <c r="B126" i="9"/>
  <c r="D123" i="9"/>
  <c r="G121" i="9"/>
  <c r="E114" i="9"/>
  <c r="K109" i="9"/>
  <c r="M114" i="9"/>
  <c r="B114" i="9"/>
  <c r="K105" i="9"/>
  <c r="AV130" i="14"/>
  <c r="AV138" i="14"/>
  <c r="AV146" i="14"/>
  <c r="L142" i="9"/>
  <c r="AS151" i="14"/>
  <c r="AV154" i="14"/>
  <c r="L150" i="9"/>
  <c r="AS154" i="14"/>
  <c r="J159" i="9"/>
  <c r="M158" i="9"/>
  <c r="G158" i="9"/>
  <c r="F153" i="9"/>
  <c r="F149" i="9"/>
  <c r="J147" i="9"/>
  <c r="E147" i="9"/>
  <c r="J145" i="9"/>
  <c r="E145" i="9"/>
  <c r="J142" i="9"/>
  <c r="E142" i="9"/>
  <c r="M141" i="9"/>
  <c r="E141" i="9"/>
  <c r="J138" i="9"/>
  <c r="E138" i="9"/>
  <c r="M137" i="9"/>
  <c r="E137" i="9"/>
  <c r="M134" i="9"/>
  <c r="G134" i="9"/>
  <c r="I131" i="9"/>
  <c r="M126" i="9"/>
  <c r="G126" i="9"/>
  <c r="I123" i="9"/>
  <c r="E122" i="9"/>
  <c r="K121" i="9"/>
  <c r="AV132" i="14"/>
  <c r="AV140" i="14"/>
  <c r="L136" i="9"/>
  <c r="AV148" i="14"/>
  <c r="L144" i="9"/>
  <c r="AS153" i="14"/>
  <c r="AS164" i="14"/>
  <c r="K165" i="9"/>
  <c r="I161" i="9"/>
  <c r="K158" i="9"/>
  <c r="E158" i="9"/>
  <c r="I154" i="9"/>
  <c r="M153" i="9"/>
  <c r="I150" i="9"/>
  <c r="M149" i="9"/>
  <c r="I147" i="9"/>
  <c r="I145" i="9"/>
  <c r="I142" i="9"/>
  <c r="J141" i="9"/>
  <c r="I138" i="9"/>
  <c r="J137" i="9"/>
  <c r="K134" i="9"/>
  <c r="K130" i="9"/>
  <c r="I129" i="9"/>
  <c r="K126" i="9"/>
  <c r="K122" i="9"/>
  <c r="G119" i="9"/>
  <c r="AX115" i="14"/>
  <c r="AW115" i="14"/>
  <c r="X115" i="14"/>
  <c r="F111" i="9"/>
  <c r="AV117" i="14"/>
  <c r="L113" i="9"/>
  <c r="AR6" i="14"/>
  <c r="AR7" i="14"/>
  <c r="AR8" i="14"/>
  <c r="AR9" i="14"/>
  <c r="AR10" i="14"/>
  <c r="AR11" i="14"/>
  <c r="AR12" i="14"/>
  <c r="AR13" i="14"/>
  <c r="AR14" i="14"/>
  <c r="AR15" i="14"/>
  <c r="AR16" i="14"/>
  <c r="AR17" i="14"/>
  <c r="AR18" i="14"/>
  <c r="AR19" i="14"/>
  <c r="AR20" i="14"/>
  <c r="AR21" i="14"/>
  <c r="AR22" i="14"/>
  <c r="AR23" i="14"/>
  <c r="AR24" i="14"/>
  <c r="AR25" i="14"/>
  <c r="AR26" i="14"/>
  <c r="AR27" i="14"/>
  <c r="AR28" i="14"/>
  <c r="AR29" i="14"/>
  <c r="AR30" i="14"/>
  <c r="AR31" i="14"/>
  <c r="AR32" i="14"/>
  <c r="AR33" i="14"/>
  <c r="AR34" i="14"/>
  <c r="AR35" i="14"/>
  <c r="AR36" i="14"/>
  <c r="AR37" i="14"/>
  <c r="AR38" i="14"/>
  <c r="AR39" i="14"/>
  <c r="AR40" i="14"/>
  <c r="AR41" i="14"/>
  <c r="AR42" i="14"/>
  <c r="AR43" i="14"/>
  <c r="AR44" i="14"/>
  <c r="AR45" i="14"/>
  <c r="AR46" i="14"/>
  <c r="AR47" i="14"/>
  <c r="AR48" i="14"/>
  <c r="AR49" i="14"/>
  <c r="AR50" i="14"/>
  <c r="AR51" i="14"/>
  <c r="AR52" i="14"/>
  <c r="AR53" i="14"/>
  <c r="AR54" i="14"/>
  <c r="AR55" i="14"/>
  <c r="AR56" i="14"/>
  <c r="AR57" i="14"/>
  <c r="AR58" i="14"/>
  <c r="AR59" i="14"/>
  <c r="AR60" i="14"/>
  <c r="AR61" i="14"/>
  <c r="AR62" i="14"/>
  <c r="AR63" i="14"/>
  <c r="AR64" i="14"/>
  <c r="AR65" i="14"/>
  <c r="AR66" i="14"/>
  <c r="AR67" i="14"/>
  <c r="AR68" i="14"/>
  <c r="AR69" i="14"/>
  <c r="AR70" i="14"/>
  <c r="AR71" i="14"/>
  <c r="AR72" i="14"/>
  <c r="AR73" i="14"/>
  <c r="AR74" i="14"/>
  <c r="AR75" i="14"/>
  <c r="AR76" i="14"/>
  <c r="AR77" i="14"/>
  <c r="AR78" i="14"/>
  <c r="AR79" i="14"/>
  <c r="AR80" i="14"/>
  <c r="AR81" i="14"/>
  <c r="AR82" i="14"/>
  <c r="AR83" i="14"/>
  <c r="AR84" i="14"/>
  <c r="AR85" i="14"/>
  <c r="AR86" i="14"/>
  <c r="AR87" i="14"/>
  <c r="AR88" i="14"/>
  <c r="AR89" i="14"/>
  <c r="AR90" i="14"/>
  <c r="AR91" i="14"/>
  <c r="AR92" i="14"/>
  <c r="AR93" i="14"/>
  <c r="AR94" i="14"/>
  <c r="AR95" i="14"/>
  <c r="AR96" i="14"/>
  <c r="AR97" i="14"/>
  <c r="AR98" i="14"/>
  <c r="AR99" i="14"/>
  <c r="AR100" i="14"/>
  <c r="AR101" i="14"/>
  <c r="AR102" i="14"/>
  <c r="AR103" i="14"/>
  <c r="AR104" i="14"/>
  <c r="AR105" i="14"/>
  <c r="AR106" i="14"/>
  <c r="AR107" i="14"/>
  <c r="AR108" i="14"/>
  <c r="AR109" i="14"/>
  <c r="AR110" i="14"/>
  <c r="AR111" i="14"/>
  <c r="AR112" i="14"/>
  <c r="AR113" i="14"/>
  <c r="AR114" i="14"/>
  <c r="AR115" i="14"/>
  <c r="AR116" i="14"/>
  <c r="AR117" i="14"/>
  <c r="AR118" i="14"/>
  <c r="AS118" i="14"/>
  <c r="AX119" i="14"/>
  <c r="AW119" i="14"/>
  <c r="X119" i="14"/>
  <c r="AV121" i="14"/>
  <c r="L117" i="9"/>
  <c r="AS122" i="14"/>
  <c r="AX123" i="14"/>
  <c r="AW123" i="14"/>
  <c r="X123" i="14"/>
  <c r="AV125" i="14"/>
  <c r="AS126" i="14"/>
  <c r="AX127" i="14"/>
  <c r="AW127" i="14"/>
  <c r="X127" i="14"/>
  <c r="AV129" i="14"/>
  <c r="L125" i="9"/>
  <c r="AS130" i="14"/>
  <c r="AX131" i="14"/>
  <c r="AW131" i="14"/>
  <c r="X131" i="14"/>
  <c r="AV133" i="14"/>
  <c r="L129" i="9"/>
  <c r="AS134" i="14"/>
  <c r="AX135" i="14"/>
  <c r="AW135" i="14"/>
  <c r="X135" i="14"/>
  <c r="AV137" i="14"/>
  <c r="L133" i="9"/>
  <c r="AS138" i="14"/>
  <c r="AX139" i="14"/>
  <c r="AW139" i="14"/>
  <c r="X139" i="14"/>
  <c r="F135" i="9"/>
  <c r="AS142" i="14"/>
  <c r="AX143" i="14"/>
  <c r="AW143" i="14"/>
  <c r="X143" i="14"/>
  <c r="F139" i="9"/>
  <c r="AS146" i="14"/>
  <c r="AX147" i="14"/>
  <c r="AW147" i="14"/>
  <c r="X147" i="14"/>
  <c r="F143" i="9"/>
  <c r="AV150" i="14"/>
  <c r="L146" i="9"/>
  <c r="AS150" i="14"/>
  <c r="M165" i="9"/>
  <c r="G165" i="9"/>
  <c r="C163" i="9"/>
  <c r="B162" i="9"/>
  <c r="F162" i="9"/>
  <c r="J162" i="9"/>
  <c r="N162" i="9"/>
  <c r="M160" i="9"/>
  <c r="H160" i="9"/>
  <c r="D159" i="9"/>
  <c r="H159" i="9"/>
  <c r="AX116" i="14"/>
  <c r="AW116" i="14"/>
  <c r="X116" i="14"/>
  <c r="F112" i="9"/>
  <c r="AR119" i="14"/>
  <c r="AS119" i="14"/>
  <c r="AX120" i="14"/>
  <c r="AW120" i="14"/>
  <c r="X120" i="14"/>
  <c r="AS123" i="14"/>
  <c r="AX124" i="14"/>
  <c r="AW124" i="14"/>
  <c r="X124" i="14"/>
  <c r="AS127" i="14"/>
  <c r="AX128" i="14"/>
  <c r="AW128" i="14"/>
  <c r="X128" i="14"/>
  <c r="F124" i="9"/>
  <c r="AS131" i="14"/>
  <c r="AX132" i="14"/>
  <c r="AW132" i="14"/>
  <c r="X132" i="14"/>
  <c r="F128" i="9"/>
  <c r="AS135" i="14"/>
  <c r="AX136" i="14"/>
  <c r="AW136" i="14"/>
  <c r="X136" i="14"/>
  <c r="F132" i="9"/>
  <c r="AS139" i="14"/>
  <c r="AX140" i="14"/>
  <c r="AW140" i="14"/>
  <c r="X140" i="14"/>
  <c r="F136" i="9"/>
  <c r="AS143" i="14"/>
  <c r="AX144" i="14"/>
  <c r="AW144" i="14"/>
  <c r="X144" i="14"/>
  <c r="F140" i="9"/>
  <c r="AS147" i="14"/>
  <c r="AX148" i="14"/>
  <c r="AW148" i="14"/>
  <c r="X148" i="14"/>
  <c r="F144" i="9"/>
  <c r="D165" i="9"/>
  <c r="H165" i="9"/>
  <c r="L165" i="9"/>
  <c r="C161" i="9"/>
  <c r="B160" i="9"/>
  <c r="F160" i="9"/>
  <c r="J160" i="9"/>
  <c r="N160" i="9"/>
  <c r="C158" i="9"/>
  <c r="C153" i="9"/>
  <c r="C149" i="9"/>
  <c r="C147" i="9"/>
  <c r="C145" i="9"/>
  <c r="C141" i="9"/>
  <c r="C137" i="9"/>
  <c r="C131" i="9"/>
  <c r="C123" i="9"/>
  <c r="AS116" i="14"/>
  <c r="AX117" i="14"/>
  <c r="AW117" i="14"/>
  <c r="X117" i="14"/>
  <c r="F113" i="9"/>
  <c r="AV119" i="14"/>
  <c r="L115" i="9"/>
  <c r="AS120" i="14"/>
  <c r="AX121" i="14"/>
  <c r="AW121" i="14"/>
  <c r="X121" i="14"/>
  <c r="AV123" i="14"/>
  <c r="AS124" i="14"/>
  <c r="AX125" i="14"/>
  <c r="AW125" i="14"/>
  <c r="X125" i="14"/>
  <c r="AS128" i="14"/>
  <c r="AX129" i="14"/>
  <c r="AW129" i="14"/>
  <c r="X129" i="14"/>
  <c r="AS132" i="14"/>
  <c r="AX133" i="14"/>
  <c r="AW133" i="14"/>
  <c r="X133" i="14"/>
  <c r="AS136" i="14"/>
  <c r="AX137" i="14"/>
  <c r="AW137" i="14"/>
  <c r="X137" i="14"/>
  <c r="AS140" i="14"/>
  <c r="AX141" i="14"/>
  <c r="AW141" i="14"/>
  <c r="X141" i="14"/>
  <c r="F137" i="9"/>
  <c r="AS144" i="14"/>
  <c r="AX145" i="14"/>
  <c r="AW145" i="14"/>
  <c r="X145" i="14"/>
  <c r="F141" i="9"/>
  <c r="AS148" i="14"/>
  <c r="AV152" i="14"/>
  <c r="L148" i="9"/>
  <c r="AS152" i="14"/>
  <c r="AS167" i="14"/>
  <c r="J165" i="9"/>
  <c r="E165" i="9"/>
  <c r="M164" i="9"/>
  <c r="H164" i="9"/>
  <c r="D163" i="9"/>
  <c r="H163" i="9"/>
  <c r="L163" i="9"/>
  <c r="I162" i="9"/>
  <c r="D162" i="9"/>
  <c r="M161" i="9"/>
  <c r="G161" i="9"/>
  <c r="K160" i="9"/>
  <c r="E160" i="9"/>
  <c r="N159" i="9"/>
  <c r="I159" i="9"/>
  <c r="C159" i="9"/>
  <c r="C157" i="9"/>
  <c r="G157" i="9"/>
  <c r="K157" i="9"/>
  <c r="D157" i="9"/>
  <c r="H157" i="9"/>
  <c r="AX113" i="14"/>
  <c r="AW113" i="14"/>
  <c r="X113" i="14"/>
  <c r="F109" i="9"/>
  <c r="AX114" i="14"/>
  <c r="AW114" i="14"/>
  <c r="X114" i="14"/>
  <c r="AS117" i="14"/>
  <c r="AX118" i="14"/>
  <c r="AW118" i="14"/>
  <c r="X118" i="14"/>
  <c r="F114" i="9"/>
  <c r="AS121" i="14"/>
  <c r="AX122" i="14"/>
  <c r="AW122" i="14"/>
  <c r="X122" i="14"/>
  <c r="AS125" i="14"/>
  <c r="AX126" i="14"/>
  <c r="AW126" i="14"/>
  <c r="X126" i="14"/>
  <c r="F122" i="9"/>
  <c r="AS129" i="14"/>
  <c r="AX130" i="14"/>
  <c r="AW130" i="14"/>
  <c r="X130" i="14"/>
  <c r="F126" i="9"/>
  <c r="AS133" i="14"/>
  <c r="AX134" i="14"/>
  <c r="AW134" i="14"/>
  <c r="X134" i="14"/>
  <c r="F130" i="9"/>
  <c r="AS137" i="14"/>
  <c r="AX138" i="14"/>
  <c r="AW138" i="14"/>
  <c r="X138" i="14"/>
  <c r="F134" i="9"/>
  <c r="AS141" i="14"/>
  <c r="AX142" i="14"/>
  <c r="AW142" i="14"/>
  <c r="X142" i="14"/>
  <c r="F138" i="9"/>
  <c r="AS145" i="14"/>
  <c r="AX146" i="14"/>
  <c r="AW146" i="14"/>
  <c r="X146" i="14"/>
  <c r="F142" i="9"/>
  <c r="AS158" i="14"/>
  <c r="AS166" i="14"/>
  <c r="N165" i="9"/>
  <c r="I165" i="9"/>
  <c r="C165" i="9"/>
  <c r="B164" i="9"/>
  <c r="F164" i="9"/>
  <c r="J164" i="9"/>
  <c r="N164" i="9"/>
  <c r="M162" i="9"/>
  <c r="H162" i="9"/>
  <c r="C162" i="9"/>
  <c r="D161" i="9"/>
  <c r="H161" i="9"/>
  <c r="L161" i="9"/>
  <c r="I160" i="9"/>
  <c r="D160" i="9"/>
  <c r="M159" i="9"/>
  <c r="G159" i="9"/>
  <c r="B159" i="9"/>
  <c r="C155" i="9"/>
  <c r="C151" i="9"/>
  <c r="C143" i="9"/>
  <c r="C139" i="9"/>
  <c r="N155" i="9"/>
  <c r="J155" i="9"/>
  <c r="F155" i="9"/>
  <c r="B155" i="9"/>
  <c r="D132" i="9"/>
  <c r="H132" i="9"/>
  <c r="L132" i="9"/>
  <c r="B127" i="9"/>
  <c r="F127" i="9"/>
  <c r="J127" i="9"/>
  <c r="N127" i="9"/>
  <c r="D124" i="9"/>
  <c r="H124" i="9"/>
  <c r="L124" i="9"/>
  <c r="B120" i="9"/>
  <c r="F120" i="9"/>
  <c r="J120" i="9"/>
  <c r="N120" i="9"/>
  <c r="D120" i="9"/>
  <c r="H120" i="9"/>
  <c r="L120" i="9"/>
  <c r="C112" i="9"/>
  <c r="M135" i="9"/>
  <c r="I135" i="9"/>
  <c r="E135" i="9"/>
  <c r="B133" i="9"/>
  <c r="F133" i="9"/>
  <c r="J133" i="9"/>
  <c r="N133" i="9"/>
  <c r="J132" i="9"/>
  <c r="E132" i="9"/>
  <c r="M131" i="9"/>
  <c r="H131" i="9"/>
  <c r="D130" i="9"/>
  <c r="H130" i="9"/>
  <c r="L130" i="9"/>
  <c r="M128" i="9"/>
  <c r="G128" i="9"/>
  <c r="K127" i="9"/>
  <c r="E127" i="9"/>
  <c r="B125" i="9"/>
  <c r="F125" i="9"/>
  <c r="J125" i="9"/>
  <c r="N125" i="9"/>
  <c r="J124" i="9"/>
  <c r="E124" i="9"/>
  <c r="M123" i="9"/>
  <c r="H123" i="9"/>
  <c r="D122" i="9"/>
  <c r="H122" i="9"/>
  <c r="L122" i="9"/>
  <c r="D121" i="9"/>
  <c r="H121" i="9"/>
  <c r="B121" i="9"/>
  <c r="F121" i="9"/>
  <c r="J121" i="9"/>
  <c r="N121" i="9"/>
  <c r="G120" i="9"/>
  <c r="N158" i="9"/>
  <c r="J158" i="9"/>
  <c r="F158" i="9"/>
  <c r="H155" i="9"/>
  <c r="D155" i="9"/>
  <c r="H153" i="9"/>
  <c r="D153" i="9"/>
  <c r="H151" i="9"/>
  <c r="D151" i="9"/>
  <c r="L149" i="9"/>
  <c r="H149" i="9"/>
  <c r="D149" i="9"/>
  <c r="L135" i="9"/>
  <c r="H135" i="9"/>
  <c r="D135" i="9"/>
  <c r="N132" i="9"/>
  <c r="I132" i="9"/>
  <c r="C132" i="9"/>
  <c r="B131" i="9"/>
  <c r="F131" i="9"/>
  <c r="J131" i="9"/>
  <c r="N131" i="9"/>
  <c r="D128" i="9"/>
  <c r="H128" i="9"/>
  <c r="L128" i="9"/>
  <c r="I127" i="9"/>
  <c r="D127" i="9"/>
  <c r="N124" i="9"/>
  <c r="I124" i="9"/>
  <c r="C124" i="9"/>
  <c r="B123" i="9"/>
  <c r="F123" i="9"/>
  <c r="J123" i="9"/>
  <c r="N123" i="9"/>
  <c r="M120" i="9"/>
  <c r="E120" i="9"/>
  <c r="C114" i="9"/>
  <c r="K155" i="9"/>
  <c r="G155" i="9"/>
  <c r="K153" i="9"/>
  <c r="G153" i="9"/>
  <c r="K151" i="9"/>
  <c r="G151" i="9"/>
  <c r="K149" i="9"/>
  <c r="G149" i="9"/>
  <c r="K147" i="9"/>
  <c r="G147" i="9"/>
  <c r="K145" i="9"/>
  <c r="G145" i="9"/>
  <c r="K143" i="9"/>
  <c r="G143" i="9"/>
  <c r="K141" i="9"/>
  <c r="G141" i="9"/>
  <c r="K139" i="9"/>
  <c r="G139" i="9"/>
  <c r="K137" i="9"/>
  <c r="G137" i="9"/>
  <c r="K135" i="9"/>
  <c r="G135" i="9"/>
  <c r="C135" i="9"/>
  <c r="D134" i="9"/>
  <c r="H134" i="9"/>
  <c r="L134" i="9"/>
  <c r="I133" i="9"/>
  <c r="D133" i="9"/>
  <c r="M132" i="9"/>
  <c r="G132" i="9"/>
  <c r="B132" i="9"/>
  <c r="K131" i="9"/>
  <c r="E131" i="9"/>
  <c r="N130" i="9"/>
  <c r="I130" i="9"/>
  <c r="C130" i="9"/>
  <c r="B129" i="9"/>
  <c r="F129" i="9"/>
  <c r="J129" i="9"/>
  <c r="N129" i="9"/>
  <c r="J128" i="9"/>
  <c r="E128" i="9"/>
  <c r="M127" i="9"/>
  <c r="H127" i="9"/>
  <c r="C127" i="9"/>
  <c r="D126" i="9"/>
  <c r="H126" i="9"/>
  <c r="L126" i="9"/>
  <c r="I125" i="9"/>
  <c r="D125" i="9"/>
  <c r="M124" i="9"/>
  <c r="G124" i="9"/>
  <c r="B124" i="9"/>
  <c r="K123" i="9"/>
  <c r="E123" i="9"/>
  <c r="N122" i="9"/>
  <c r="I122" i="9"/>
  <c r="C122" i="9"/>
  <c r="L121" i="9"/>
  <c r="E121" i="9"/>
  <c r="K120" i="9"/>
  <c r="C120" i="9"/>
  <c r="B118" i="9"/>
  <c r="F118" i="9"/>
  <c r="J118" i="9"/>
  <c r="N118" i="9"/>
  <c r="C118" i="9"/>
  <c r="G118" i="9"/>
  <c r="K118" i="9"/>
  <c r="D118" i="9"/>
  <c r="H118" i="9"/>
  <c r="L118" i="9"/>
  <c r="N119" i="9"/>
  <c r="J119" i="9"/>
  <c r="F119" i="9"/>
  <c r="B119" i="9"/>
  <c r="N117" i="9"/>
  <c r="J117" i="9"/>
  <c r="F117" i="9"/>
  <c r="L116" i="9"/>
  <c r="H116" i="9"/>
  <c r="D116" i="9"/>
  <c r="N115" i="9"/>
  <c r="J115" i="9"/>
  <c r="F115" i="9"/>
  <c r="L114" i="9"/>
  <c r="H114" i="9"/>
  <c r="D114" i="9"/>
  <c r="N111" i="9"/>
  <c r="I111" i="9"/>
  <c r="C111" i="9"/>
  <c r="N109" i="9"/>
  <c r="I109" i="9"/>
  <c r="C109" i="9"/>
  <c r="C108" i="9"/>
  <c r="G105" i="9"/>
  <c r="K116" i="9"/>
  <c r="G116" i="9"/>
  <c r="C116" i="9"/>
  <c r="K114" i="9"/>
  <c r="G114" i="9"/>
  <c r="K112" i="9"/>
  <c r="G112" i="9"/>
  <c r="M111" i="9"/>
  <c r="G111" i="9"/>
  <c r="B111" i="9"/>
  <c r="M109" i="9"/>
  <c r="G109" i="9"/>
  <c r="B109" i="9"/>
  <c r="G107" i="9"/>
  <c r="M105" i="9"/>
  <c r="B105" i="9"/>
  <c r="L119" i="9"/>
  <c r="H119" i="9"/>
  <c r="N116" i="9"/>
  <c r="J116" i="9"/>
  <c r="F116" i="9"/>
  <c r="J111" i="9"/>
  <c r="E111" i="9"/>
  <c r="C110" i="9"/>
  <c r="J109" i="9"/>
  <c r="E109" i="9"/>
  <c r="K108" i="9"/>
  <c r="K106" i="9"/>
  <c r="J105" i="9"/>
  <c r="I107" i="9"/>
  <c r="M107" i="9"/>
  <c r="G309" i="10"/>
  <c r="AE111" i="14"/>
  <c r="E309" i="10"/>
  <c r="G107" i="10"/>
  <c r="D107" i="9"/>
  <c r="K107" i="9"/>
  <c r="H107" i="9"/>
  <c r="E107" i="9"/>
  <c r="B107" i="9"/>
  <c r="C107" i="9"/>
  <c r="G307" i="10"/>
  <c r="G105" i="10"/>
  <c r="C105" i="9"/>
  <c r="D105" i="9"/>
  <c r="C106" i="9"/>
  <c r="AS56" i="14"/>
  <c r="AS92" i="14"/>
  <c r="AS95" i="14"/>
  <c r="AS76" i="14"/>
  <c r="AS58" i="14"/>
  <c r="AS73" i="14"/>
  <c r="AS65" i="14"/>
  <c r="AS84" i="14"/>
  <c r="AS100" i="14"/>
  <c r="AS68" i="14"/>
  <c r="AS87" i="14"/>
  <c r="AS64" i="14"/>
  <c r="AS72" i="14"/>
  <c r="AS80" i="14"/>
  <c r="AS88" i="14"/>
  <c r="AS96" i="14"/>
  <c r="AS83" i="14"/>
  <c r="AS91" i="14"/>
  <c r="AS99" i="14"/>
  <c r="AX105" i="14"/>
  <c r="AW105" i="14"/>
  <c r="AS61" i="14"/>
  <c r="AS69" i="14"/>
  <c r="AS77" i="14"/>
  <c r="AS81" i="14"/>
  <c r="AS85" i="14"/>
  <c r="AS89" i="14"/>
  <c r="AS93" i="14"/>
  <c r="AS97" i="14"/>
  <c r="AS101" i="14"/>
  <c r="AS62" i="14"/>
  <c r="AS66" i="14"/>
  <c r="AS70" i="14"/>
  <c r="AS74" i="14"/>
  <c r="AS78" i="14"/>
  <c r="AS82" i="14"/>
  <c r="AS86" i="14"/>
  <c r="AS90" i="14"/>
  <c r="AS94" i="14"/>
  <c r="AS98" i="14"/>
  <c r="AS102" i="14"/>
  <c r="AS52" i="14"/>
  <c r="AS59" i="14"/>
  <c r="AS63" i="14"/>
  <c r="AS67" i="14"/>
  <c r="AS71" i="14"/>
  <c r="AS75" i="14"/>
  <c r="AS79" i="14"/>
  <c r="AS103" i="14"/>
  <c r="AS54" i="14"/>
  <c r="AS60" i="14"/>
  <c r="H104" i="9"/>
  <c r="E108" i="9"/>
  <c r="H311" i="10"/>
  <c r="I104" i="9"/>
  <c r="C307" i="10"/>
  <c r="J104" i="9"/>
  <c r="L110" i="9"/>
  <c r="D110" i="9"/>
  <c r="J108" i="9"/>
  <c r="D108" i="9"/>
  <c r="J106" i="9"/>
  <c r="G311" i="10"/>
  <c r="C306" i="10"/>
  <c r="H307" i="10"/>
  <c r="AE110" i="14"/>
  <c r="L108" i="9"/>
  <c r="I108" i="9"/>
  <c r="H310" i="10"/>
  <c r="E104" i="9"/>
  <c r="M104" i="9"/>
  <c r="L111" i="9"/>
  <c r="H111" i="9"/>
  <c r="N110" i="9"/>
  <c r="J110" i="9"/>
  <c r="F110" i="9"/>
  <c r="B110" i="9"/>
  <c r="L109" i="9"/>
  <c r="H109" i="9"/>
  <c r="M108" i="9"/>
  <c r="G108" i="9"/>
  <c r="B108" i="9"/>
  <c r="M106" i="9"/>
  <c r="G106" i="9"/>
  <c r="B106" i="9"/>
  <c r="G109" i="10"/>
  <c r="G306" i="10"/>
  <c r="C311" i="10"/>
  <c r="E311" i="10"/>
  <c r="E307" i="10"/>
  <c r="G312" i="10"/>
  <c r="G104" i="9"/>
  <c r="M110" i="9"/>
  <c r="I110" i="9"/>
  <c r="E110" i="9"/>
  <c r="AS113" i="14"/>
  <c r="AS114" i="14"/>
  <c r="C104" i="9"/>
  <c r="H110" i="9"/>
  <c r="D106" i="9"/>
  <c r="AE108" i="14"/>
  <c r="B306" i="10"/>
  <c r="I106" i="9"/>
  <c r="AS115" i="14"/>
  <c r="D104" i="9"/>
  <c r="K110" i="9"/>
  <c r="G110" i="9"/>
  <c r="H108" i="9"/>
  <c r="H106" i="9"/>
  <c r="E312" i="10"/>
  <c r="AE6" i="14"/>
  <c r="AE17" i="14"/>
  <c r="AE25" i="14"/>
  <c r="AE30" i="14"/>
  <c r="AE41" i="14"/>
  <c r="AE51" i="14"/>
  <c r="AE55" i="14"/>
  <c r="AE59" i="14"/>
  <c r="AE61" i="14"/>
  <c r="AE63" i="14"/>
  <c r="AE65" i="14"/>
  <c r="AE67" i="14"/>
  <c r="AE69" i="14"/>
  <c r="AE71" i="14"/>
  <c r="AE73" i="14"/>
  <c r="AE75" i="14"/>
  <c r="AE77" i="14"/>
  <c r="AE79" i="14"/>
  <c r="AE81" i="14"/>
  <c r="AE83" i="14"/>
  <c r="AE91" i="14"/>
  <c r="AE93" i="14"/>
  <c r="AE95" i="14"/>
  <c r="AE97" i="14"/>
  <c r="AE99" i="14"/>
  <c r="AE101" i="14"/>
  <c r="AE103" i="14"/>
  <c r="AX104" i="14"/>
  <c r="AW104" i="14"/>
  <c r="AE8" i="14"/>
  <c r="BB6" i="14"/>
  <c r="X6" i="14"/>
  <c r="AX16" i="14"/>
  <c r="AW16" i="14"/>
  <c r="AX24" i="14"/>
  <c r="AW24" i="14"/>
  <c r="AX29" i="14"/>
  <c r="AW29" i="14"/>
  <c r="AX40" i="14"/>
  <c r="AW40" i="14"/>
  <c r="AX50" i="14"/>
  <c r="AW50" i="14"/>
  <c r="AX54" i="14"/>
  <c r="AW54" i="14"/>
  <c r="AX58" i="14"/>
  <c r="AW58" i="14"/>
  <c r="AX60" i="14"/>
  <c r="AW60" i="14"/>
  <c r="AX62" i="14"/>
  <c r="AW62" i="14"/>
  <c r="AX64" i="14"/>
  <c r="AW64" i="14"/>
  <c r="AX66" i="14"/>
  <c r="AW66" i="14"/>
  <c r="AX68" i="14"/>
  <c r="AW68" i="14"/>
  <c r="AX70" i="14"/>
  <c r="AW70" i="14"/>
  <c r="AX72" i="14"/>
  <c r="AW72" i="14"/>
  <c r="AX74" i="14"/>
  <c r="AW74" i="14"/>
  <c r="AX76" i="14"/>
  <c r="AW76" i="14"/>
  <c r="AX78" i="14"/>
  <c r="AW78" i="14"/>
  <c r="AX80" i="14"/>
  <c r="AW80" i="14"/>
  <c r="AX82" i="14"/>
  <c r="AW82" i="14"/>
  <c r="AX90" i="14"/>
  <c r="AW90" i="14"/>
  <c r="AX92" i="14"/>
  <c r="AW92" i="14"/>
  <c r="AX94" i="14"/>
  <c r="AW94" i="14"/>
  <c r="AX96" i="14"/>
  <c r="AW96" i="14"/>
  <c r="AX98" i="14"/>
  <c r="AW98" i="14"/>
  <c r="AX100" i="14"/>
  <c r="AW100" i="14"/>
  <c r="AX102" i="14"/>
  <c r="AW102" i="14"/>
  <c r="AX21" i="14"/>
  <c r="AW21" i="14"/>
  <c r="AE22" i="14"/>
  <c r="AX32" i="14"/>
  <c r="AW32" i="14"/>
  <c r="AE33" i="14"/>
  <c r="AX37" i="14"/>
  <c r="AW37" i="14"/>
  <c r="AE38" i="14"/>
  <c r="AX47" i="14"/>
  <c r="AW47" i="14"/>
  <c r="AE48" i="14"/>
  <c r="AX52" i="14"/>
  <c r="AW52" i="14"/>
  <c r="AE53" i="14"/>
  <c r="AX56" i="14"/>
  <c r="AW56" i="14"/>
  <c r="AE57" i="14"/>
  <c r="AX103" i="14"/>
  <c r="AW103" i="14"/>
  <c r="AS23" i="14"/>
  <c r="AS39" i="14"/>
  <c r="AS49" i="14"/>
  <c r="AS57" i="14"/>
  <c r="AS31" i="14"/>
  <c r="AS51" i="14"/>
  <c r="AS53" i="14"/>
  <c r="AS55" i="14"/>
  <c r="AX17" i="14"/>
  <c r="AE18" i="14"/>
  <c r="AS19" i="14"/>
  <c r="AX20" i="14"/>
  <c r="AW20" i="14"/>
  <c r="AE21" i="14"/>
  <c r="AX25" i="14"/>
  <c r="AW25" i="14"/>
  <c r="AE26" i="14"/>
  <c r="AS27" i="14"/>
  <c r="AX28" i="14"/>
  <c r="AW28" i="14"/>
  <c r="AE29" i="14"/>
  <c r="AX33" i="14"/>
  <c r="AW33" i="14"/>
  <c r="AE34" i="14"/>
  <c r="AS35" i="14"/>
  <c r="AX36" i="14"/>
  <c r="AW36" i="14"/>
  <c r="AE37" i="14"/>
  <c r="AX41" i="14"/>
  <c r="AW41" i="14"/>
  <c r="AE42" i="14"/>
  <c r="AE44" i="14"/>
  <c r="AS45" i="14"/>
  <c r="AX46" i="14"/>
  <c r="AW46" i="14"/>
  <c r="AE47" i="14"/>
  <c r="AE105" i="14"/>
  <c r="AX43" i="14"/>
  <c r="AW43" i="14"/>
  <c r="AE7" i="14"/>
  <c r="AE9" i="14"/>
  <c r="AE10" i="14"/>
  <c r="AE11" i="14"/>
  <c r="AE12" i="14"/>
  <c r="AE13" i="14"/>
  <c r="AE14" i="14"/>
  <c r="AE15" i="14"/>
  <c r="AE16" i="14"/>
  <c r="AW17" i="14"/>
  <c r="AX18" i="14"/>
  <c r="AW18" i="14"/>
  <c r="AE19" i="14"/>
  <c r="AX19" i="14"/>
  <c r="AW19" i="14"/>
  <c r="AE20" i="14"/>
  <c r="AX22" i="14"/>
  <c r="AW22" i="14"/>
  <c r="AE23" i="14"/>
  <c r="AX23" i="14"/>
  <c r="AW23" i="14"/>
  <c r="AE24" i="14"/>
  <c r="AX26" i="14"/>
  <c r="AW26" i="14"/>
  <c r="AE27" i="14"/>
  <c r="AX27" i="14"/>
  <c r="AW27" i="14"/>
  <c r="AE28" i="14"/>
  <c r="AX30" i="14"/>
  <c r="AW30" i="14"/>
  <c r="AE31" i="14"/>
  <c r="AX31" i="14"/>
  <c r="AW31" i="14"/>
  <c r="AE32" i="14"/>
  <c r="AX34" i="14"/>
  <c r="AW34" i="14"/>
  <c r="AE35" i="14"/>
  <c r="AX35" i="14"/>
  <c r="AW35" i="14"/>
  <c r="AE36" i="14"/>
  <c r="AX38" i="14"/>
  <c r="AW38" i="14"/>
  <c r="AE39" i="14"/>
  <c r="AX39" i="14"/>
  <c r="AW39" i="14"/>
  <c r="AE40" i="14"/>
  <c r="AX42" i="14"/>
  <c r="AW42" i="14"/>
  <c r="AE43" i="14"/>
  <c r="AX44" i="14"/>
  <c r="AW44" i="14"/>
  <c r="AE45" i="14"/>
  <c r="AX45" i="14"/>
  <c r="AW45" i="14"/>
  <c r="AE46" i="14"/>
  <c r="AX48" i="14"/>
  <c r="AW48" i="14"/>
  <c r="AE49" i="14"/>
  <c r="AX49" i="14"/>
  <c r="AW49" i="14"/>
  <c r="AE50" i="14"/>
  <c r="AX51" i="14"/>
  <c r="AW51" i="14"/>
  <c r="AE52" i="14"/>
  <c r="AX53" i="14"/>
  <c r="AW53" i="14"/>
  <c r="AE54" i="14"/>
  <c r="AX55" i="14"/>
  <c r="AW55" i="14"/>
  <c r="AE56" i="14"/>
  <c r="AX57" i="14"/>
  <c r="AW57" i="14"/>
  <c r="AE58" i="14"/>
  <c r="AX59" i="14"/>
  <c r="AW59" i="14"/>
  <c r="AE60" i="14"/>
  <c r="AX61" i="14"/>
  <c r="AW61" i="14"/>
  <c r="AE62" i="14"/>
  <c r="AX63" i="14"/>
  <c r="AW63" i="14"/>
  <c r="AE64" i="14"/>
  <c r="AX65" i="14"/>
  <c r="AW65" i="14"/>
  <c r="AE66" i="14"/>
  <c r="AX67" i="14"/>
  <c r="AW67" i="14"/>
  <c r="AE68" i="14"/>
  <c r="AX69" i="14"/>
  <c r="AW69" i="14"/>
  <c r="AE70" i="14"/>
  <c r="AX71" i="14"/>
  <c r="AW71" i="14"/>
  <c r="AE72" i="14"/>
  <c r="AX73" i="14"/>
  <c r="AW73" i="14"/>
  <c r="AE74" i="14"/>
  <c r="AX75" i="14"/>
  <c r="AW75" i="14"/>
  <c r="AE76" i="14"/>
  <c r="AX77" i="14"/>
  <c r="AW77" i="14"/>
  <c r="AE78" i="14"/>
  <c r="AX79" i="14"/>
  <c r="AW79" i="14"/>
  <c r="AE80" i="14"/>
  <c r="AX81" i="14"/>
  <c r="AW81" i="14"/>
  <c r="AE82" i="14"/>
  <c r="AX83" i="14"/>
  <c r="AW83" i="14"/>
  <c r="AE84" i="14"/>
  <c r="AX85" i="14"/>
  <c r="AW85" i="14"/>
  <c r="AE86" i="14"/>
  <c r="AX87" i="14"/>
  <c r="AW87" i="14"/>
  <c r="AE88" i="14"/>
  <c r="AX89" i="14"/>
  <c r="AW89" i="14"/>
  <c r="AE90" i="14"/>
  <c r="AX91" i="14"/>
  <c r="AW91" i="14"/>
  <c r="AE92" i="14"/>
  <c r="AX93" i="14"/>
  <c r="AW93" i="14"/>
  <c r="AE94" i="14"/>
  <c r="AX95" i="14"/>
  <c r="AW95" i="14"/>
  <c r="AE96" i="14"/>
  <c r="AX97" i="14"/>
  <c r="AW97" i="14"/>
  <c r="AE98" i="14"/>
  <c r="AX99" i="14"/>
  <c r="AW99" i="14"/>
  <c r="AE100" i="14"/>
  <c r="AX101" i="14"/>
  <c r="AW101" i="14"/>
  <c r="AE102" i="14"/>
  <c r="AE104" i="14"/>
  <c r="AS104" i="14"/>
  <c r="AS105" i="14"/>
  <c r="C107" i="10"/>
  <c r="B307" i="10"/>
  <c r="AX84" i="14"/>
  <c r="AW84" i="14"/>
  <c r="AE85" i="14"/>
  <c r="AX86" i="14"/>
  <c r="AW86" i="14"/>
  <c r="AE87" i="14"/>
  <c r="AX88" i="14"/>
  <c r="AW88" i="14"/>
  <c r="AE89" i="14"/>
  <c r="C105" i="10"/>
  <c r="B309" i="10"/>
  <c r="G133" i="10"/>
  <c r="C133" i="10"/>
  <c r="B132" i="10"/>
  <c r="E132" i="10"/>
  <c r="H132" i="10"/>
  <c r="B130" i="10"/>
  <c r="E130" i="10"/>
  <c r="H130" i="10"/>
  <c r="B128" i="10"/>
  <c r="E128" i="10"/>
  <c r="H128" i="10"/>
  <c r="B126" i="10"/>
  <c r="E126" i="10"/>
  <c r="H126" i="10"/>
  <c r="B124" i="10"/>
  <c r="E124" i="10"/>
  <c r="H124" i="10"/>
  <c r="B122" i="10"/>
  <c r="E122" i="10"/>
  <c r="H122" i="10"/>
  <c r="B120" i="10"/>
  <c r="E120" i="10"/>
  <c r="H120" i="10"/>
  <c r="B118" i="10"/>
  <c r="E118" i="10"/>
  <c r="H118" i="10"/>
  <c r="B116" i="10"/>
  <c r="E116" i="10"/>
  <c r="H116" i="10"/>
  <c r="B114" i="10"/>
  <c r="E114" i="10"/>
  <c r="H114" i="10"/>
  <c r="B112" i="10"/>
  <c r="E112" i="10"/>
  <c r="H112" i="10"/>
  <c r="B110" i="10"/>
  <c r="E110" i="10"/>
  <c r="H110" i="10"/>
  <c r="B108" i="10"/>
  <c r="E108" i="10"/>
  <c r="H108" i="10"/>
  <c r="B106" i="10"/>
  <c r="E106" i="10"/>
  <c r="H106" i="10"/>
  <c r="H203" i="10"/>
  <c r="E203" i="10"/>
  <c r="H202" i="10"/>
  <c r="E202" i="10"/>
  <c r="H201" i="10"/>
  <c r="E201" i="10"/>
  <c r="H200" i="10"/>
  <c r="E200" i="10"/>
  <c r="H199" i="10"/>
  <c r="E199" i="10"/>
  <c r="H198" i="10"/>
  <c r="E198" i="10"/>
  <c r="H197" i="10"/>
  <c r="E197" i="10"/>
  <c r="H196" i="10"/>
  <c r="E196" i="10"/>
  <c r="H195" i="10"/>
  <c r="E195" i="10"/>
  <c r="H194" i="10"/>
  <c r="E194" i="10"/>
  <c r="H193" i="10"/>
  <c r="E193" i="10"/>
  <c r="H192" i="10"/>
  <c r="E192" i="10"/>
  <c r="H191" i="10"/>
  <c r="E191" i="10"/>
  <c r="H190" i="10"/>
  <c r="E190" i="10"/>
  <c r="H189" i="10"/>
  <c r="E189" i="10"/>
  <c r="H188" i="10"/>
  <c r="E188" i="10"/>
  <c r="H187" i="10"/>
  <c r="E187" i="10"/>
  <c r="H186" i="10"/>
  <c r="E186" i="10"/>
  <c r="H185" i="10"/>
  <c r="E185" i="10"/>
  <c r="E184" i="10"/>
  <c r="B131" i="10"/>
  <c r="E131" i="10"/>
  <c r="H131" i="10"/>
  <c r="B129" i="10"/>
  <c r="E129" i="10"/>
  <c r="H129" i="10"/>
  <c r="B127" i="10"/>
  <c r="E127" i="10"/>
  <c r="H127" i="10"/>
  <c r="B125" i="10"/>
  <c r="E125" i="10"/>
  <c r="H125" i="10"/>
  <c r="B123" i="10"/>
  <c r="E123" i="10"/>
  <c r="H123" i="10"/>
  <c r="B121" i="10"/>
  <c r="E121" i="10"/>
  <c r="H121" i="10"/>
  <c r="B119" i="10"/>
  <c r="E119" i="10"/>
  <c r="H119" i="10"/>
  <c r="B117" i="10"/>
  <c r="E117" i="10"/>
  <c r="H117" i="10"/>
  <c r="B115" i="10"/>
  <c r="E115" i="10"/>
  <c r="H115" i="10"/>
  <c r="B113" i="10"/>
  <c r="E113" i="10"/>
  <c r="H113" i="10"/>
  <c r="B111" i="10"/>
  <c r="E111" i="10"/>
  <c r="H111" i="10"/>
  <c r="B109" i="10"/>
  <c r="E109" i="10"/>
  <c r="H109" i="10"/>
  <c r="B107" i="10"/>
  <c r="E107" i="10"/>
  <c r="H107" i="10"/>
  <c r="B105" i="10"/>
  <c r="E105" i="10"/>
  <c r="H105" i="10"/>
  <c r="BF111" i="14"/>
  <c r="BF109" i="14"/>
  <c r="BF112" i="14"/>
  <c r="BF110" i="14"/>
  <c r="BF108" i="14"/>
  <c r="BF15" i="14"/>
  <c r="BF14" i="14"/>
  <c r="BF13" i="14"/>
  <c r="BF12" i="14"/>
  <c r="BF11" i="14"/>
  <c r="BF10" i="14"/>
  <c r="BF9" i="14"/>
  <c r="BF8" i="14"/>
  <c r="BF7" i="14"/>
  <c r="BF6" i="14"/>
  <c r="AV7" i="14"/>
  <c r="AV9" i="14"/>
  <c r="AV6" i="14"/>
  <c r="AV8" i="14"/>
  <c r="AV16" i="14"/>
  <c r="AV18" i="14"/>
  <c r="AV20" i="14"/>
  <c r="AV22" i="14"/>
  <c r="AV24" i="14"/>
  <c r="AV26" i="14"/>
  <c r="AV28" i="14"/>
  <c r="AV30" i="14"/>
  <c r="AV32" i="14"/>
  <c r="AV34" i="14"/>
  <c r="AV36" i="14"/>
  <c r="AV38" i="14"/>
  <c r="AV40" i="14"/>
  <c r="AV42" i="14"/>
  <c r="AV44" i="14"/>
  <c r="AV46" i="14"/>
  <c r="AV48" i="14"/>
  <c r="AV50" i="14"/>
  <c r="BB111" i="14"/>
  <c r="BB109" i="14"/>
  <c r="BB112" i="14"/>
  <c r="BB110" i="14"/>
  <c r="BB108" i="14"/>
  <c r="BB15" i="14"/>
  <c r="X15" i="14"/>
  <c r="BB14" i="14"/>
  <c r="X14" i="14"/>
  <c r="BB13" i="14"/>
  <c r="X13" i="14"/>
  <c r="BB12" i="14"/>
  <c r="X12" i="14"/>
  <c r="BB11" i="14"/>
  <c r="X11" i="14"/>
  <c r="BB10" i="14"/>
  <c r="X10" i="14"/>
  <c r="BB9" i="14"/>
  <c r="X9" i="14"/>
  <c r="BB7" i="14"/>
  <c r="BB8" i="14"/>
  <c r="AV10" i="14"/>
  <c r="AV11" i="14"/>
  <c r="AV12" i="14"/>
  <c r="AV13" i="14"/>
  <c r="AV14" i="14"/>
  <c r="AV15" i="14"/>
  <c r="AV17" i="14"/>
  <c r="AV19" i="14"/>
  <c r="AV21" i="14"/>
  <c r="AV23" i="14"/>
  <c r="AV25" i="14"/>
  <c r="AV27" i="14"/>
  <c r="AV29" i="14"/>
  <c r="AV31" i="14"/>
  <c r="AV33" i="14"/>
  <c r="AV35" i="14"/>
  <c r="AV37" i="14"/>
  <c r="AV39" i="14"/>
  <c r="AV41" i="14"/>
  <c r="AV43" i="14"/>
  <c r="AV45" i="14"/>
  <c r="AV47" i="14"/>
  <c r="AV49" i="14"/>
  <c r="AW155" i="14"/>
  <c r="AV156" i="14"/>
  <c r="L152" i="9"/>
  <c r="AW157" i="14"/>
  <c r="AV158" i="14"/>
  <c r="L154" i="9"/>
  <c r="AW159" i="14"/>
  <c r="AV160" i="14"/>
  <c r="L156" i="9"/>
  <c r="AW161" i="14"/>
  <c r="AV162" i="14"/>
  <c r="L158" i="9"/>
  <c r="AW163" i="14"/>
  <c r="AV155" i="14"/>
  <c r="L151" i="9"/>
  <c r="AV157" i="14"/>
  <c r="L153" i="9"/>
  <c r="AV159" i="14"/>
  <c r="L155" i="9"/>
  <c r="AV161" i="14"/>
  <c r="L157" i="9"/>
  <c r="AV163" i="14"/>
  <c r="L159" i="9"/>
  <c r="AW180" i="14"/>
  <c r="AV181" i="14"/>
  <c r="AW182" i="14"/>
  <c r="AV183" i="14"/>
  <c r="AW184" i="14"/>
  <c r="AV185" i="14"/>
  <c r="AW186" i="14"/>
  <c r="AV187" i="14"/>
  <c r="AW188" i="14"/>
  <c r="AV180" i="14"/>
  <c r="AV182" i="14"/>
  <c r="AV184" i="14"/>
  <c r="AV186" i="14"/>
  <c r="AV188" i="14"/>
  <c r="BO208" i="2"/>
  <c r="BO106" i="2"/>
  <c r="BR106" i="2"/>
  <c r="BO107" i="2"/>
  <c r="BR107" i="2"/>
  <c r="BL108" i="2"/>
  <c r="BO108" i="2"/>
  <c r="BR108" i="2"/>
  <c r="BL7" i="2"/>
  <c r="BO7" i="2"/>
  <c r="BR7" i="2"/>
  <c r="BL8" i="2"/>
  <c r="BO8" i="2"/>
  <c r="BR8" i="2"/>
  <c r="BL9" i="2"/>
  <c r="BO9" i="2"/>
  <c r="BR9" i="2"/>
  <c r="BL10" i="2"/>
  <c r="BO10" i="2"/>
  <c r="BR10" i="2"/>
  <c r="BL11" i="2"/>
  <c r="BO11" i="2"/>
  <c r="BR11" i="2"/>
  <c r="BL12" i="2"/>
  <c r="BO12" i="2"/>
  <c r="BR12" i="2"/>
  <c r="BL13" i="2"/>
  <c r="BO13" i="2"/>
  <c r="BR13" i="2"/>
  <c r="BL14" i="2"/>
  <c r="BO14" i="2"/>
  <c r="BR14" i="2"/>
  <c r="BL15" i="2"/>
  <c r="BO15" i="2"/>
  <c r="BR15" i="2"/>
  <c r="BL16" i="2"/>
  <c r="BO16" i="2"/>
  <c r="BR16" i="2"/>
  <c r="BL17" i="2"/>
  <c r="BO17" i="2"/>
  <c r="BR17" i="2"/>
  <c r="BL18" i="2"/>
  <c r="BO18" i="2"/>
  <c r="BR18" i="2"/>
  <c r="BL19" i="2"/>
  <c r="BO19" i="2"/>
  <c r="BR19" i="2"/>
  <c r="BL20" i="2"/>
  <c r="BO20" i="2"/>
  <c r="BR20" i="2"/>
  <c r="BL21" i="2"/>
  <c r="BO21" i="2"/>
  <c r="BR21" i="2"/>
  <c r="BL22" i="2"/>
  <c r="BO22" i="2"/>
  <c r="BR22" i="2"/>
  <c r="BL23" i="2"/>
  <c r="BO23" i="2"/>
  <c r="BR23" i="2"/>
  <c r="BL24" i="2"/>
  <c r="BO24" i="2"/>
  <c r="BR24" i="2"/>
  <c r="BL25" i="2"/>
  <c r="BO25" i="2"/>
  <c r="BR25" i="2"/>
  <c r="BL26" i="2"/>
  <c r="BO26" i="2"/>
  <c r="BR26" i="2"/>
  <c r="BL27" i="2"/>
  <c r="BO27" i="2"/>
  <c r="BR27" i="2"/>
  <c r="BL28" i="2"/>
  <c r="BO28" i="2"/>
  <c r="BR28" i="2"/>
  <c r="BL29" i="2"/>
  <c r="BO29" i="2"/>
  <c r="BR29" i="2"/>
  <c r="BL30" i="2"/>
  <c r="BO30" i="2"/>
  <c r="BR30" i="2"/>
  <c r="BL31" i="2"/>
  <c r="BO31" i="2"/>
  <c r="BR31" i="2"/>
  <c r="BL32" i="2"/>
  <c r="BO32" i="2"/>
  <c r="BR32" i="2"/>
  <c r="BL33" i="2"/>
  <c r="BO33" i="2"/>
  <c r="BR33" i="2"/>
  <c r="BL34" i="2"/>
  <c r="BO34" i="2"/>
  <c r="BR34" i="2"/>
  <c r="BL35" i="2"/>
  <c r="BO35" i="2"/>
  <c r="BR35" i="2"/>
  <c r="BL36" i="2"/>
  <c r="BO36" i="2"/>
  <c r="BR36" i="2"/>
  <c r="BL37" i="2"/>
  <c r="BO37" i="2"/>
  <c r="BR37" i="2"/>
  <c r="BL38" i="2"/>
  <c r="BO38" i="2"/>
  <c r="BR38" i="2"/>
  <c r="BL39" i="2"/>
  <c r="BO39" i="2"/>
  <c r="BR39" i="2"/>
  <c r="BL40" i="2"/>
  <c r="BO40" i="2"/>
  <c r="BR40" i="2"/>
  <c r="BL41" i="2"/>
  <c r="BO41" i="2"/>
  <c r="BR41" i="2"/>
  <c r="BL42" i="2"/>
  <c r="BO42" i="2"/>
  <c r="BR42" i="2"/>
  <c r="BL43" i="2"/>
  <c r="BO43" i="2"/>
  <c r="BR43" i="2"/>
  <c r="BL44" i="2"/>
  <c r="BO44" i="2"/>
  <c r="BR44" i="2"/>
  <c r="BL45" i="2"/>
  <c r="BO45" i="2"/>
  <c r="BR45" i="2"/>
  <c r="BL46" i="2"/>
  <c r="BO46" i="2"/>
  <c r="BR46" i="2"/>
  <c r="BL47" i="2"/>
  <c r="BO47" i="2"/>
  <c r="BR47" i="2"/>
  <c r="BL48" i="2"/>
  <c r="BO48" i="2"/>
  <c r="BR48" i="2"/>
  <c r="BL49" i="2"/>
  <c r="BO49" i="2"/>
  <c r="BR49" i="2"/>
  <c r="BL50" i="2"/>
  <c r="BO50" i="2"/>
  <c r="BR50" i="2"/>
  <c r="BL51" i="2"/>
  <c r="BO51" i="2"/>
  <c r="BR51" i="2"/>
  <c r="BL52" i="2"/>
  <c r="BO52" i="2"/>
  <c r="BR52" i="2"/>
  <c r="BL53" i="2"/>
  <c r="BO53" i="2"/>
  <c r="BR53" i="2"/>
  <c r="BL54" i="2"/>
  <c r="BO54" i="2"/>
  <c r="BR54" i="2"/>
  <c r="BL55" i="2"/>
  <c r="BO55" i="2"/>
  <c r="BR55" i="2"/>
  <c r="BL56" i="2"/>
  <c r="BO56" i="2"/>
  <c r="BR56" i="2"/>
  <c r="BL57" i="2"/>
  <c r="BO57" i="2"/>
  <c r="BR57" i="2"/>
  <c r="BL58" i="2"/>
  <c r="BO58" i="2"/>
  <c r="BR58" i="2"/>
  <c r="BL59" i="2"/>
  <c r="BO59" i="2"/>
  <c r="BR59" i="2"/>
  <c r="BL60" i="2"/>
  <c r="BO60" i="2"/>
  <c r="BR60" i="2"/>
  <c r="BL61" i="2"/>
  <c r="BO61" i="2"/>
  <c r="BR61" i="2"/>
  <c r="BL62" i="2"/>
  <c r="BO62" i="2"/>
  <c r="BR62" i="2"/>
  <c r="BL63" i="2"/>
  <c r="BO63" i="2"/>
  <c r="BR63" i="2"/>
  <c r="BL64" i="2"/>
  <c r="BO64" i="2"/>
  <c r="BR64" i="2"/>
  <c r="BL65" i="2"/>
  <c r="BO65" i="2"/>
  <c r="BR65" i="2"/>
  <c r="BL66" i="2"/>
  <c r="BO66" i="2"/>
  <c r="BR66" i="2"/>
  <c r="BL67" i="2"/>
  <c r="BO67" i="2"/>
  <c r="BR67" i="2"/>
  <c r="BL68" i="2"/>
  <c r="BO68" i="2"/>
  <c r="BR68" i="2"/>
  <c r="BL69" i="2"/>
  <c r="BO69" i="2"/>
  <c r="BR69" i="2"/>
  <c r="BL70" i="2"/>
  <c r="BO70" i="2"/>
  <c r="BR70" i="2"/>
  <c r="BL71" i="2"/>
  <c r="BO71" i="2"/>
  <c r="BR71" i="2"/>
  <c r="BL72" i="2"/>
  <c r="BO72" i="2"/>
  <c r="BR72" i="2"/>
  <c r="BL73" i="2"/>
  <c r="BO73" i="2"/>
  <c r="BR73" i="2"/>
  <c r="BL74" i="2"/>
  <c r="BO74" i="2"/>
  <c r="BR74" i="2"/>
  <c r="BL75" i="2"/>
  <c r="BO75" i="2"/>
  <c r="BR75" i="2"/>
  <c r="BL76" i="2"/>
  <c r="BO76" i="2"/>
  <c r="BR76" i="2"/>
  <c r="BL77" i="2"/>
  <c r="BO77" i="2"/>
  <c r="BR77" i="2"/>
  <c r="BL78" i="2"/>
  <c r="BO78" i="2"/>
  <c r="BR78" i="2"/>
  <c r="BL79" i="2"/>
  <c r="BO79" i="2"/>
  <c r="BR79" i="2"/>
  <c r="BL80" i="2"/>
  <c r="BO80" i="2"/>
  <c r="BR80" i="2"/>
  <c r="BL81" i="2"/>
  <c r="BO81" i="2"/>
  <c r="BR81" i="2"/>
  <c r="BL82" i="2"/>
  <c r="BO82" i="2"/>
  <c r="BR82" i="2"/>
  <c r="BL83" i="2"/>
  <c r="BO83" i="2"/>
  <c r="BR83" i="2"/>
  <c r="BL84" i="2"/>
  <c r="BO84" i="2"/>
  <c r="BR84" i="2"/>
  <c r="BL85" i="2"/>
  <c r="BO85" i="2"/>
  <c r="BR85" i="2"/>
  <c r="BL86" i="2"/>
  <c r="BO86" i="2"/>
  <c r="BR86" i="2"/>
  <c r="BL87" i="2"/>
  <c r="BO87" i="2"/>
  <c r="BR87" i="2"/>
  <c r="BL88" i="2"/>
  <c r="BO88" i="2"/>
  <c r="BR88" i="2"/>
  <c r="BL89" i="2"/>
  <c r="BO89" i="2"/>
  <c r="BR89" i="2"/>
  <c r="BL90" i="2"/>
  <c r="BO90" i="2"/>
  <c r="BR90" i="2"/>
  <c r="BL91" i="2"/>
  <c r="BO91" i="2"/>
  <c r="BR91" i="2"/>
  <c r="BL92" i="2"/>
  <c r="BO92" i="2"/>
  <c r="BR92" i="2"/>
  <c r="BL93" i="2"/>
  <c r="BO93" i="2"/>
  <c r="BR93" i="2"/>
  <c r="BL94" i="2"/>
  <c r="BO94" i="2"/>
  <c r="BR94" i="2"/>
  <c r="BL95" i="2"/>
  <c r="BO95" i="2"/>
  <c r="BR95" i="2"/>
  <c r="BL96" i="2"/>
  <c r="BO96" i="2"/>
  <c r="BR96" i="2"/>
  <c r="BL97" i="2"/>
  <c r="BO97" i="2"/>
  <c r="BR97" i="2"/>
  <c r="BL98" i="2"/>
  <c r="BO98" i="2"/>
  <c r="BR98" i="2"/>
  <c r="BL99" i="2"/>
  <c r="BO99" i="2"/>
  <c r="BR99" i="2"/>
  <c r="BL100" i="2"/>
  <c r="BO100" i="2"/>
  <c r="BR100" i="2"/>
  <c r="BL101" i="2"/>
  <c r="BO101" i="2"/>
  <c r="BR101" i="2"/>
  <c r="BL102" i="2"/>
  <c r="BO102" i="2"/>
  <c r="BR102" i="2"/>
  <c r="BL103" i="2"/>
  <c r="BO103" i="2"/>
  <c r="BR103" i="2"/>
  <c r="BL104" i="2"/>
  <c r="BO104" i="2"/>
  <c r="BR104" i="2"/>
  <c r="BL105" i="2"/>
  <c r="BO105" i="2"/>
  <c r="BR105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8" i="2"/>
  <c r="BD109" i="2"/>
  <c r="BD110" i="2"/>
  <c r="BD111" i="2"/>
  <c r="BD112" i="2"/>
  <c r="BD113" i="2"/>
  <c r="BD114" i="2"/>
  <c r="BD115" i="2"/>
  <c r="BD116" i="2"/>
  <c r="BD117" i="2"/>
  <c r="BD118" i="2"/>
  <c r="BD119" i="2"/>
  <c r="BD120" i="2"/>
  <c r="BD121" i="2"/>
  <c r="BD122" i="2"/>
  <c r="BD123" i="2"/>
  <c r="BD124" i="2"/>
  <c r="BD125" i="2"/>
  <c r="BD126" i="2"/>
  <c r="BD127" i="2"/>
  <c r="BD128" i="2"/>
  <c r="BD129" i="2"/>
  <c r="BD130" i="2"/>
  <c r="BD131" i="2"/>
  <c r="BD132" i="2"/>
  <c r="BD133" i="2"/>
  <c r="BD134" i="2"/>
  <c r="BD135" i="2"/>
  <c r="BD136" i="2"/>
  <c r="BD137" i="2"/>
  <c r="BD138" i="2"/>
  <c r="BD139" i="2"/>
  <c r="BD140" i="2"/>
  <c r="BD141" i="2"/>
  <c r="BD142" i="2"/>
  <c r="BD143" i="2"/>
  <c r="BD144" i="2"/>
  <c r="BD145" i="2"/>
  <c r="BD146" i="2"/>
  <c r="BD147" i="2"/>
  <c r="BD148" i="2"/>
  <c r="BD149" i="2"/>
  <c r="BD150" i="2"/>
  <c r="BD151" i="2"/>
  <c r="BD152" i="2"/>
  <c r="BD153" i="2"/>
  <c r="BD154" i="2"/>
  <c r="BD155" i="2"/>
  <c r="BD156" i="2"/>
  <c r="BD157" i="2"/>
  <c r="BD158" i="2"/>
  <c r="BD159" i="2"/>
  <c r="BD160" i="2"/>
  <c r="BD161" i="2"/>
  <c r="BD162" i="2"/>
  <c r="BD163" i="2"/>
  <c r="BD164" i="2"/>
  <c r="BD165" i="2"/>
  <c r="BD166" i="2"/>
  <c r="BD167" i="2"/>
  <c r="BD168" i="2"/>
  <c r="BD169" i="2"/>
  <c r="BD170" i="2"/>
  <c r="BD171" i="2"/>
  <c r="BD172" i="2"/>
  <c r="BD173" i="2"/>
  <c r="BD174" i="2"/>
  <c r="BD175" i="2"/>
  <c r="BD176" i="2"/>
  <c r="BD177" i="2"/>
  <c r="BD178" i="2"/>
  <c r="BD179" i="2"/>
  <c r="BD180" i="2"/>
  <c r="BD181" i="2"/>
  <c r="BD182" i="2"/>
  <c r="BD183" i="2"/>
  <c r="BD184" i="2"/>
  <c r="BD185" i="2"/>
  <c r="BD186" i="2"/>
  <c r="BD187" i="2"/>
  <c r="BD188" i="2"/>
  <c r="BD189" i="2"/>
  <c r="BD190" i="2"/>
  <c r="BD191" i="2"/>
  <c r="BD192" i="2"/>
  <c r="BD193" i="2"/>
  <c r="BD194" i="2"/>
  <c r="BD195" i="2"/>
  <c r="BD196" i="2"/>
  <c r="BD197" i="2"/>
  <c r="BD198" i="2"/>
  <c r="BD199" i="2"/>
  <c r="BD200" i="2"/>
  <c r="BD201" i="2"/>
  <c r="BD202" i="2"/>
  <c r="BD203" i="2"/>
  <c r="BD204" i="2"/>
  <c r="BD205" i="2"/>
  <c r="BD206" i="2"/>
  <c r="BD207" i="2"/>
  <c r="BD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6" i="2"/>
  <c r="AX110" i="14"/>
  <c r="AW110" i="14"/>
  <c r="X110" i="14"/>
  <c r="F106" i="9"/>
  <c r="AX112" i="14"/>
  <c r="AW112" i="14"/>
  <c r="X112" i="14"/>
  <c r="F108" i="9"/>
  <c r="AX109" i="14"/>
  <c r="AW109" i="14"/>
  <c r="X109" i="14"/>
  <c r="F105" i="9"/>
  <c r="AX111" i="14"/>
  <c r="AW111" i="14"/>
  <c r="X111" i="14"/>
  <c r="F107" i="9"/>
  <c r="AX108" i="14"/>
  <c r="AW108" i="14"/>
  <c r="X108" i="14"/>
  <c r="F104" i="9"/>
  <c r="AE209" i="14"/>
  <c r="E17" i="1"/>
  <c r="AE208" i="14"/>
  <c r="F15" i="1"/>
  <c r="AE106" i="14"/>
  <c r="AE107" i="14"/>
  <c r="AS6" i="14"/>
  <c r="AX6" i="14"/>
  <c r="AW6" i="14"/>
  <c r="AX13" i="14"/>
  <c r="AW13" i="14"/>
  <c r="AX15" i="14"/>
  <c r="AW15" i="14"/>
  <c r="AX11" i="14"/>
  <c r="AW11" i="14"/>
  <c r="AX9" i="14"/>
  <c r="AW9" i="14"/>
  <c r="AS7" i="14"/>
  <c r="AX14" i="14"/>
  <c r="AW14" i="14"/>
  <c r="AX12" i="14"/>
  <c r="AW12" i="14"/>
  <c r="AX10" i="14"/>
  <c r="AW10" i="14"/>
  <c r="AX8" i="14"/>
  <c r="AW8" i="14"/>
  <c r="X8" i="14"/>
  <c r="AX7" i="14"/>
  <c r="AW7" i="14"/>
  <c r="X7" i="14"/>
  <c r="BF107" i="2"/>
  <c r="BC108" i="2"/>
  <c r="BG108" i="2"/>
  <c r="BH108" i="2"/>
  <c r="BI108" i="2"/>
  <c r="BC109" i="2"/>
  <c r="BG109" i="2"/>
  <c r="BH109" i="2"/>
  <c r="BI109" i="2"/>
  <c r="BC110" i="2"/>
  <c r="BG110" i="2"/>
  <c r="BH110" i="2"/>
  <c r="BI110" i="2"/>
  <c r="BC111" i="2"/>
  <c r="BG111" i="2"/>
  <c r="BH111" i="2"/>
  <c r="BI111" i="2"/>
  <c r="BC112" i="2"/>
  <c r="BG112" i="2"/>
  <c r="BH112" i="2"/>
  <c r="BI112" i="2"/>
  <c r="BB113" i="2"/>
  <c r="BC113" i="2"/>
  <c r="BF113" i="2"/>
  <c r="BG113" i="2"/>
  <c r="BH113" i="2"/>
  <c r="BI113" i="2"/>
  <c r="BB114" i="2"/>
  <c r="BC114" i="2"/>
  <c r="BF114" i="2"/>
  <c r="BG114" i="2"/>
  <c r="BH114" i="2"/>
  <c r="BI114" i="2"/>
  <c r="BB115" i="2"/>
  <c r="BC115" i="2"/>
  <c r="BF115" i="2"/>
  <c r="BG115" i="2"/>
  <c r="BH115" i="2"/>
  <c r="BI115" i="2"/>
  <c r="BB116" i="2"/>
  <c r="BC116" i="2"/>
  <c r="BF116" i="2"/>
  <c r="BG116" i="2"/>
  <c r="BH116" i="2"/>
  <c r="BI116" i="2"/>
  <c r="BB117" i="2"/>
  <c r="BC117" i="2"/>
  <c r="BF117" i="2"/>
  <c r="BG117" i="2"/>
  <c r="BH117" i="2"/>
  <c r="BI117" i="2"/>
  <c r="BB118" i="2"/>
  <c r="BC118" i="2"/>
  <c r="BF118" i="2"/>
  <c r="BG118" i="2"/>
  <c r="BH118" i="2"/>
  <c r="BI118" i="2"/>
  <c r="BB119" i="2"/>
  <c r="BC119" i="2"/>
  <c r="BF119" i="2"/>
  <c r="BG119" i="2"/>
  <c r="BH119" i="2"/>
  <c r="BI119" i="2"/>
  <c r="BB120" i="2"/>
  <c r="BC120" i="2"/>
  <c r="BF120" i="2"/>
  <c r="BG120" i="2"/>
  <c r="BH120" i="2"/>
  <c r="BI120" i="2"/>
  <c r="BB121" i="2"/>
  <c r="BC121" i="2"/>
  <c r="BF121" i="2"/>
  <c r="BG121" i="2"/>
  <c r="BH121" i="2"/>
  <c r="BI121" i="2"/>
  <c r="BB122" i="2"/>
  <c r="BC122" i="2"/>
  <c r="BF122" i="2"/>
  <c r="BG122" i="2"/>
  <c r="BH122" i="2"/>
  <c r="BI122" i="2"/>
  <c r="BB123" i="2"/>
  <c r="BC123" i="2"/>
  <c r="BF123" i="2"/>
  <c r="BG123" i="2"/>
  <c r="BH123" i="2"/>
  <c r="BI123" i="2"/>
  <c r="BB124" i="2"/>
  <c r="BC124" i="2"/>
  <c r="BF124" i="2"/>
  <c r="BG124" i="2"/>
  <c r="BH124" i="2"/>
  <c r="BI124" i="2"/>
  <c r="BB125" i="2"/>
  <c r="BC125" i="2"/>
  <c r="BF125" i="2"/>
  <c r="BG125" i="2"/>
  <c r="BH125" i="2"/>
  <c r="BI125" i="2"/>
  <c r="BB126" i="2"/>
  <c r="BC126" i="2"/>
  <c r="BF126" i="2"/>
  <c r="BG126" i="2"/>
  <c r="BH126" i="2"/>
  <c r="BI126" i="2"/>
  <c r="BB127" i="2"/>
  <c r="BC127" i="2"/>
  <c r="BF127" i="2"/>
  <c r="BG127" i="2"/>
  <c r="BH127" i="2"/>
  <c r="BI127" i="2"/>
  <c r="BB128" i="2"/>
  <c r="BC128" i="2"/>
  <c r="BF128" i="2"/>
  <c r="BG128" i="2"/>
  <c r="BH128" i="2"/>
  <c r="BI128" i="2"/>
  <c r="BB129" i="2"/>
  <c r="BC129" i="2"/>
  <c r="BF129" i="2"/>
  <c r="BG129" i="2"/>
  <c r="BH129" i="2"/>
  <c r="BI129" i="2"/>
  <c r="BB130" i="2"/>
  <c r="BC130" i="2"/>
  <c r="BF130" i="2"/>
  <c r="BG130" i="2"/>
  <c r="BH130" i="2"/>
  <c r="BI130" i="2"/>
  <c r="BB131" i="2"/>
  <c r="BC131" i="2"/>
  <c r="BF131" i="2"/>
  <c r="BG131" i="2"/>
  <c r="BH131" i="2"/>
  <c r="BI131" i="2"/>
  <c r="BB132" i="2"/>
  <c r="BC132" i="2"/>
  <c r="BF132" i="2"/>
  <c r="BG132" i="2"/>
  <c r="BH132" i="2"/>
  <c r="BI132" i="2"/>
  <c r="BB133" i="2"/>
  <c r="BC133" i="2"/>
  <c r="BF133" i="2"/>
  <c r="BG133" i="2"/>
  <c r="BH133" i="2"/>
  <c r="BI133" i="2"/>
  <c r="BB134" i="2"/>
  <c r="BC134" i="2"/>
  <c r="BF134" i="2"/>
  <c r="BG134" i="2"/>
  <c r="BH134" i="2"/>
  <c r="BI134" i="2"/>
  <c r="BB135" i="2"/>
  <c r="BC135" i="2"/>
  <c r="BF135" i="2"/>
  <c r="BG135" i="2"/>
  <c r="BH135" i="2"/>
  <c r="BI135" i="2"/>
  <c r="BB136" i="2"/>
  <c r="BC136" i="2"/>
  <c r="BF136" i="2"/>
  <c r="BG136" i="2"/>
  <c r="BH136" i="2"/>
  <c r="BI136" i="2"/>
  <c r="BB137" i="2"/>
  <c r="BC137" i="2"/>
  <c r="BF137" i="2"/>
  <c r="BG137" i="2"/>
  <c r="BH137" i="2"/>
  <c r="BI137" i="2"/>
  <c r="BB138" i="2"/>
  <c r="BC138" i="2"/>
  <c r="BF138" i="2"/>
  <c r="BG138" i="2"/>
  <c r="BH138" i="2"/>
  <c r="BI138" i="2"/>
  <c r="BB139" i="2"/>
  <c r="BC139" i="2"/>
  <c r="BF139" i="2"/>
  <c r="BG139" i="2"/>
  <c r="BH139" i="2"/>
  <c r="BI139" i="2"/>
  <c r="BB140" i="2"/>
  <c r="BC140" i="2"/>
  <c r="BF140" i="2"/>
  <c r="BG140" i="2"/>
  <c r="BH140" i="2"/>
  <c r="BI140" i="2"/>
  <c r="BB141" i="2"/>
  <c r="BC141" i="2"/>
  <c r="BF141" i="2"/>
  <c r="BG141" i="2"/>
  <c r="BH141" i="2"/>
  <c r="BI141" i="2"/>
  <c r="BB142" i="2"/>
  <c r="BC142" i="2"/>
  <c r="BF142" i="2"/>
  <c r="BG142" i="2"/>
  <c r="BH142" i="2"/>
  <c r="BI142" i="2"/>
  <c r="BB143" i="2"/>
  <c r="BC143" i="2"/>
  <c r="BF143" i="2"/>
  <c r="BG143" i="2"/>
  <c r="BH143" i="2"/>
  <c r="BI143" i="2"/>
  <c r="BB144" i="2"/>
  <c r="BC144" i="2"/>
  <c r="BF144" i="2"/>
  <c r="BG144" i="2"/>
  <c r="BH144" i="2"/>
  <c r="BI144" i="2"/>
  <c r="BB145" i="2"/>
  <c r="BC145" i="2"/>
  <c r="BF145" i="2"/>
  <c r="BG145" i="2"/>
  <c r="BH145" i="2"/>
  <c r="BI145" i="2"/>
  <c r="BB146" i="2"/>
  <c r="BC146" i="2"/>
  <c r="BF146" i="2"/>
  <c r="BG146" i="2"/>
  <c r="BH146" i="2"/>
  <c r="BI146" i="2"/>
  <c r="BB147" i="2"/>
  <c r="BC147" i="2"/>
  <c r="BF147" i="2"/>
  <c r="BG147" i="2"/>
  <c r="BH147" i="2"/>
  <c r="BI147" i="2"/>
  <c r="BB148" i="2"/>
  <c r="BC148" i="2"/>
  <c r="BF148" i="2"/>
  <c r="BG148" i="2"/>
  <c r="BH148" i="2"/>
  <c r="BI148" i="2"/>
  <c r="BB149" i="2"/>
  <c r="BC149" i="2"/>
  <c r="BF149" i="2"/>
  <c r="BG149" i="2"/>
  <c r="BH149" i="2"/>
  <c r="BI149" i="2"/>
  <c r="BB150" i="2"/>
  <c r="BC150" i="2"/>
  <c r="BF150" i="2"/>
  <c r="BG150" i="2"/>
  <c r="BH150" i="2"/>
  <c r="BI150" i="2"/>
  <c r="BB151" i="2"/>
  <c r="BC151" i="2"/>
  <c r="BF151" i="2"/>
  <c r="BG151" i="2"/>
  <c r="BH151" i="2"/>
  <c r="BI151" i="2"/>
  <c r="BB152" i="2"/>
  <c r="BC152" i="2"/>
  <c r="BF152" i="2"/>
  <c r="BG152" i="2"/>
  <c r="BH152" i="2"/>
  <c r="BI152" i="2"/>
  <c r="BB153" i="2"/>
  <c r="BC153" i="2"/>
  <c r="BF153" i="2"/>
  <c r="BG153" i="2"/>
  <c r="BH153" i="2"/>
  <c r="BI153" i="2"/>
  <c r="BB154" i="2"/>
  <c r="BC154" i="2"/>
  <c r="BF154" i="2"/>
  <c r="BG154" i="2"/>
  <c r="BH154" i="2"/>
  <c r="BI154" i="2"/>
  <c r="BB155" i="2"/>
  <c r="BC155" i="2"/>
  <c r="BF155" i="2"/>
  <c r="BG155" i="2"/>
  <c r="BH155" i="2"/>
  <c r="BI155" i="2"/>
  <c r="BB156" i="2"/>
  <c r="BC156" i="2"/>
  <c r="BF156" i="2"/>
  <c r="BG156" i="2"/>
  <c r="BH156" i="2"/>
  <c r="BI156" i="2"/>
  <c r="BB157" i="2"/>
  <c r="BC157" i="2"/>
  <c r="BF157" i="2"/>
  <c r="BG157" i="2"/>
  <c r="BH157" i="2"/>
  <c r="BI157" i="2"/>
  <c r="BB158" i="2"/>
  <c r="BC158" i="2"/>
  <c r="BF158" i="2"/>
  <c r="BG158" i="2"/>
  <c r="BH158" i="2"/>
  <c r="BI158" i="2"/>
  <c r="BB159" i="2"/>
  <c r="BC159" i="2"/>
  <c r="BF159" i="2"/>
  <c r="BG159" i="2"/>
  <c r="BH159" i="2"/>
  <c r="BI159" i="2"/>
  <c r="BB160" i="2"/>
  <c r="BC160" i="2"/>
  <c r="BF160" i="2"/>
  <c r="BG160" i="2"/>
  <c r="BH160" i="2"/>
  <c r="BI160" i="2"/>
  <c r="BB161" i="2"/>
  <c r="BC161" i="2"/>
  <c r="BF161" i="2"/>
  <c r="BG161" i="2"/>
  <c r="BH161" i="2"/>
  <c r="BI161" i="2"/>
  <c r="BB162" i="2"/>
  <c r="BC162" i="2"/>
  <c r="BF162" i="2"/>
  <c r="BG162" i="2"/>
  <c r="BH162" i="2"/>
  <c r="BI162" i="2"/>
  <c r="BB163" i="2"/>
  <c r="BC163" i="2"/>
  <c r="BF163" i="2"/>
  <c r="BG163" i="2"/>
  <c r="BH163" i="2"/>
  <c r="BI163" i="2"/>
  <c r="BB164" i="2"/>
  <c r="BC164" i="2"/>
  <c r="BF164" i="2"/>
  <c r="BG164" i="2"/>
  <c r="BH164" i="2"/>
  <c r="BI164" i="2"/>
  <c r="BB165" i="2"/>
  <c r="BC165" i="2"/>
  <c r="BF165" i="2"/>
  <c r="BG165" i="2"/>
  <c r="BH165" i="2"/>
  <c r="BI165" i="2"/>
  <c r="BB166" i="2"/>
  <c r="BC166" i="2"/>
  <c r="BF166" i="2"/>
  <c r="BG166" i="2"/>
  <c r="BH166" i="2"/>
  <c r="BI166" i="2"/>
  <c r="BB167" i="2"/>
  <c r="BC167" i="2"/>
  <c r="BF167" i="2"/>
  <c r="BG167" i="2"/>
  <c r="BH167" i="2"/>
  <c r="BI167" i="2"/>
  <c r="BB168" i="2"/>
  <c r="BC168" i="2"/>
  <c r="BF168" i="2"/>
  <c r="BG168" i="2"/>
  <c r="BH168" i="2"/>
  <c r="BI168" i="2"/>
  <c r="BB169" i="2"/>
  <c r="BC169" i="2"/>
  <c r="BF169" i="2"/>
  <c r="BG169" i="2"/>
  <c r="BH169" i="2"/>
  <c r="BI169" i="2"/>
  <c r="BB170" i="2"/>
  <c r="BC170" i="2"/>
  <c r="BF170" i="2"/>
  <c r="BG170" i="2"/>
  <c r="BH170" i="2"/>
  <c r="BI170" i="2"/>
  <c r="BB171" i="2"/>
  <c r="BC171" i="2"/>
  <c r="BF171" i="2"/>
  <c r="BG171" i="2"/>
  <c r="BH171" i="2"/>
  <c r="BI171" i="2"/>
  <c r="BB172" i="2"/>
  <c r="BC172" i="2"/>
  <c r="BF172" i="2"/>
  <c r="BG172" i="2"/>
  <c r="BH172" i="2"/>
  <c r="BI172" i="2"/>
  <c r="BB173" i="2"/>
  <c r="BC173" i="2"/>
  <c r="BF173" i="2"/>
  <c r="BG173" i="2"/>
  <c r="BH173" i="2"/>
  <c r="BI173" i="2"/>
  <c r="BB174" i="2"/>
  <c r="BC174" i="2"/>
  <c r="BF174" i="2"/>
  <c r="BG174" i="2"/>
  <c r="BH174" i="2"/>
  <c r="BI174" i="2"/>
  <c r="BB175" i="2"/>
  <c r="BC175" i="2"/>
  <c r="BF175" i="2"/>
  <c r="BG175" i="2"/>
  <c r="BH175" i="2"/>
  <c r="BI175" i="2"/>
  <c r="BB176" i="2"/>
  <c r="BC176" i="2"/>
  <c r="BF176" i="2"/>
  <c r="BG176" i="2"/>
  <c r="BH176" i="2"/>
  <c r="BI176" i="2"/>
  <c r="BB177" i="2"/>
  <c r="BC177" i="2"/>
  <c r="BF177" i="2"/>
  <c r="BG177" i="2"/>
  <c r="BH177" i="2"/>
  <c r="BI177" i="2"/>
  <c r="BB178" i="2"/>
  <c r="BC178" i="2"/>
  <c r="BF178" i="2"/>
  <c r="BG178" i="2"/>
  <c r="BH178" i="2"/>
  <c r="BI178" i="2"/>
  <c r="BB179" i="2"/>
  <c r="BC179" i="2"/>
  <c r="BF179" i="2"/>
  <c r="BG179" i="2"/>
  <c r="BH179" i="2"/>
  <c r="BI179" i="2"/>
  <c r="BB180" i="2"/>
  <c r="BC180" i="2"/>
  <c r="BF180" i="2"/>
  <c r="BG180" i="2"/>
  <c r="BH180" i="2"/>
  <c r="BI180" i="2"/>
  <c r="BB181" i="2"/>
  <c r="BC181" i="2"/>
  <c r="BF181" i="2"/>
  <c r="BG181" i="2"/>
  <c r="BH181" i="2"/>
  <c r="BI181" i="2"/>
  <c r="BB182" i="2"/>
  <c r="BC182" i="2"/>
  <c r="BF182" i="2"/>
  <c r="BG182" i="2"/>
  <c r="BH182" i="2"/>
  <c r="BI182" i="2"/>
  <c r="BB183" i="2"/>
  <c r="BC183" i="2"/>
  <c r="BF183" i="2"/>
  <c r="BG183" i="2"/>
  <c r="BH183" i="2"/>
  <c r="BI183" i="2"/>
  <c r="BB184" i="2"/>
  <c r="BC184" i="2"/>
  <c r="BF184" i="2"/>
  <c r="BG184" i="2"/>
  <c r="BH184" i="2"/>
  <c r="BI184" i="2"/>
  <c r="BB185" i="2"/>
  <c r="BC185" i="2"/>
  <c r="BF185" i="2"/>
  <c r="BG185" i="2"/>
  <c r="BH185" i="2"/>
  <c r="BI185" i="2"/>
  <c r="BB186" i="2"/>
  <c r="BC186" i="2"/>
  <c r="BF186" i="2"/>
  <c r="BG186" i="2"/>
  <c r="BH186" i="2"/>
  <c r="BI186" i="2"/>
  <c r="BB187" i="2"/>
  <c r="BC187" i="2"/>
  <c r="BF187" i="2"/>
  <c r="BG187" i="2"/>
  <c r="BH187" i="2"/>
  <c r="BI187" i="2"/>
  <c r="BB188" i="2"/>
  <c r="BC188" i="2"/>
  <c r="BF188" i="2"/>
  <c r="BG188" i="2"/>
  <c r="BH188" i="2"/>
  <c r="BI188" i="2"/>
  <c r="BB189" i="2"/>
  <c r="BC189" i="2"/>
  <c r="BF189" i="2"/>
  <c r="BG189" i="2"/>
  <c r="BH189" i="2"/>
  <c r="BI189" i="2"/>
  <c r="BB190" i="2"/>
  <c r="BC190" i="2"/>
  <c r="BF190" i="2"/>
  <c r="BG190" i="2"/>
  <c r="BH190" i="2"/>
  <c r="BI190" i="2"/>
  <c r="BB191" i="2"/>
  <c r="BC191" i="2"/>
  <c r="BF191" i="2"/>
  <c r="BG191" i="2"/>
  <c r="BH191" i="2"/>
  <c r="BI191" i="2"/>
  <c r="BB192" i="2"/>
  <c r="BC192" i="2"/>
  <c r="BF192" i="2"/>
  <c r="BG192" i="2"/>
  <c r="BH192" i="2"/>
  <c r="BI192" i="2"/>
  <c r="BB193" i="2"/>
  <c r="BC193" i="2"/>
  <c r="BF193" i="2"/>
  <c r="BG193" i="2"/>
  <c r="BH193" i="2"/>
  <c r="BI193" i="2"/>
  <c r="BB194" i="2"/>
  <c r="BC194" i="2"/>
  <c r="BF194" i="2"/>
  <c r="BG194" i="2"/>
  <c r="BH194" i="2"/>
  <c r="BI194" i="2"/>
  <c r="BB195" i="2"/>
  <c r="BC195" i="2"/>
  <c r="BF195" i="2"/>
  <c r="BG195" i="2"/>
  <c r="BH195" i="2"/>
  <c r="BI195" i="2"/>
  <c r="BB196" i="2"/>
  <c r="BC196" i="2"/>
  <c r="BF196" i="2"/>
  <c r="BG196" i="2"/>
  <c r="BH196" i="2"/>
  <c r="BI196" i="2"/>
  <c r="BB197" i="2"/>
  <c r="BC197" i="2"/>
  <c r="BF197" i="2"/>
  <c r="BG197" i="2"/>
  <c r="BH197" i="2"/>
  <c r="BI197" i="2"/>
  <c r="BB198" i="2"/>
  <c r="BC198" i="2"/>
  <c r="BF198" i="2"/>
  <c r="BG198" i="2"/>
  <c r="BH198" i="2"/>
  <c r="BI198" i="2"/>
  <c r="BB199" i="2"/>
  <c r="BC199" i="2"/>
  <c r="BF199" i="2"/>
  <c r="BG199" i="2"/>
  <c r="BH199" i="2"/>
  <c r="BI199" i="2"/>
  <c r="BB200" i="2"/>
  <c r="BC200" i="2"/>
  <c r="BF200" i="2"/>
  <c r="BG200" i="2"/>
  <c r="BH200" i="2"/>
  <c r="BI200" i="2"/>
  <c r="BB201" i="2"/>
  <c r="BC201" i="2"/>
  <c r="BF201" i="2"/>
  <c r="BG201" i="2"/>
  <c r="BH201" i="2"/>
  <c r="BI201" i="2"/>
  <c r="BB202" i="2"/>
  <c r="BC202" i="2"/>
  <c r="BF202" i="2"/>
  <c r="BG202" i="2"/>
  <c r="BH202" i="2"/>
  <c r="BI202" i="2"/>
  <c r="BB203" i="2"/>
  <c r="BC203" i="2"/>
  <c r="BF203" i="2"/>
  <c r="BG203" i="2"/>
  <c r="BH203" i="2"/>
  <c r="BI203" i="2"/>
  <c r="BB204" i="2"/>
  <c r="BC204" i="2"/>
  <c r="BF204" i="2"/>
  <c r="BG204" i="2"/>
  <c r="BH204" i="2"/>
  <c r="BI204" i="2"/>
  <c r="BB205" i="2"/>
  <c r="BC205" i="2"/>
  <c r="BF205" i="2"/>
  <c r="BG205" i="2"/>
  <c r="BH205" i="2"/>
  <c r="BI205" i="2"/>
  <c r="BB206" i="2"/>
  <c r="BC206" i="2"/>
  <c r="BF206" i="2"/>
  <c r="BG206" i="2"/>
  <c r="BH206" i="2"/>
  <c r="BI206" i="2"/>
  <c r="BB207" i="2"/>
  <c r="BC207" i="2"/>
  <c r="BF207" i="2"/>
  <c r="BG207" i="2"/>
  <c r="BH207" i="2"/>
  <c r="BI207" i="2"/>
  <c r="A3" i="2"/>
  <c r="A2" i="2"/>
  <c r="BR208" i="2"/>
  <c r="BR209" i="2"/>
  <c r="BO209" i="2"/>
  <c r="BO6" i="2"/>
  <c r="AS8" i="14"/>
  <c r="A4" i="4"/>
  <c r="P6" i="4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H20" i="11"/>
  <c r="B20" i="11"/>
  <c r="H14" i="11"/>
  <c r="B14" i="11"/>
  <c r="H10" i="11"/>
  <c r="B10" i="11"/>
  <c r="H8" i="11"/>
  <c r="B8" i="11"/>
  <c r="H6" i="11"/>
  <c r="B6" i="11"/>
  <c r="H4" i="11"/>
  <c r="B4" i="11"/>
  <c r="H22" i="11"/>
  <c r="B22" i="11"/>
  <c r="H18" i="11"/>
  <c r="B18" i="11"/>
  <c r="H16" i="11"/>
  <c r="B16" i="11"/>
  <c r="H12" i="11"/>
  <c r="B12" i="11"/>
  <c r="I21" i="11"/>
  <c r="B21" i="11"/>
  <c r="I19" i="11"/>
  <c r="B19" i="11"/>
  <c r="I17" i="11"/>
  <c r="B17" i="11"/>
  <c r="I15" i="11"/>
  <c r="B15" i="11"/>
  <c r="I13" i="11"/>
  <c r="B13" i="11"/>
  <c r="I11" i="11"/>
  <c r="B11" i="11"/>
  <c r="I9" i="11"/>
  <c r="B9" i="11"/>
  <c r="I7" i="11"/>
  <c r="B7" i="11"/>
  <c r="I5" i="11"/>
  <c r="B5" i="11"/>
  <c r="AG110" i="14"/>
  <c r="N106" i="9"/>
  <c r="AG109" i="14"/>
  <c r="N105" i="9"/>
  <c r="AG15" i="14"/>
  <c r="AG14" i="14"/>
  <c r="AG13" i="14"/>
  <c r="AG12" i="14"/>
  <c r="AG11" i="14"/>
  <c r="AG10" i="14"/>
  <c r="AG8" i="14"/>
  <c r="AG6" i="14"/>
  <c r="AG112" i="14"/>
  <c r="N108" i="9"/>
  <c r="AG111" i="14"/>
  <c r="N107" i="9"/>
  <c r="AG108" i="14"/>
  <c r="N104" i="9"/>
  <c r="AG9" i="14"/>
  <c r="AG7" i="14"/>
  <c r="AS9" i="14"/>
  <c r="J21" i="11"/>
  <c r="J19" i="11"/>
  <c r="J17" i="11"/>
  <c r="J15" i="11"/>
  <c r="J13" i="11"/>
  <c r="J11" i="11"/>
  <c r="J9" i="11"/>
  <c r="J7" i="11"/>
  <c r="J5" i="11"/>
  <c r="I22" i="11"/>
  <c r="I20" i="11"/>
  <c r="I18" i="11"/>
  <c r="I16" i="11"/>
  <c r="I14" i="11"/>
  <c r="I12" i="11"/>
  <c r="I10" i="11"/>
  <c r="I8" i="11"/>
  <c r="I6" i="11"/>
  <c r="I4" i="11"/>
  <c r="H21" i="11"/>
  <c r="H19" i="11"/>
  <c r="H17" i="11"/>
  <c r="H15" i="11"/>
  <c r="H13" i="11"/>
  <c r="H11" i="11"/>
  <c r="H9" i="11"/>
  <c r="H7" i="11"/>
  <c r="H5" i="11"/>
  <c r="J22" i="11"/>
  <c r="J20" i="11"/>
  <c r="J18" i="11"/>
  <c r="J16" i="11"/>
  <c r="J14" i="11"/>
  <c r="J12" i="11"/>
  <c r="J10" i="11"/>
  <c r="J8" i="11"/>
  <c r="J6" i="11"/>
  <c r="J4" i="11"/>
  <c r="AS10" i="14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AS11" i="14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AB34" i="1"/>
  <c r="AB35" i="1"/>
  <c r="AB36" i="1"/>
  <c r="AB37" i="1"/>
  <c r="AB38" i="1"/>
  <c r="AB39" i="1"/>
  <c r="AB40" i="1"/>
  <c r="AS12" i="14"/>
  <c r="C17" i="11"/>
  <c r="C15" i="11"/>
  <c r="C13" i="11"/>
  <c r="C11" i="11"/>
  <c r="F17" i="11"/>
  <c r="M18" i="4"/>
  <c r="F14" i="11"/>
  <c r="G17" i="11"/>
  <c r="G15" i="11"/>
  <c r="G13" i="11"/>
  <c r="G11" i="11"/>
  <c r="C16" i="11"/>
  <c r="C14" i="11"/>
  <c r="C12" i="11"/>
  <c r="M19" i="4"/>
  <c r="F15" i="11"/>
  <c r="M17" i="4"/>
  <c r="F13" i="11"/>
  <c r="M15" i="4"/>
  <c r="F11" i="11"/>
  <c r="G16" i="11"/>
  <c r="G14" i="11"/>
  <c r="G12" i="11"/>
  <c r="AS13" i="14"/>
  <c r="AB32" i="1"/>
  <c r="AB33" i="1"/>
  <c r="AB30" i="1"/>
  <c r="S3" i="7"/>
  <c r="AB31" i="1"/>
  <c r="T3" i="7"/>
  <c r="AB26" i="1"/>
  <c r="N3" i="7"/>
  <c r="AB27" i="1"/>
  <c r="Q3" i="7"/>
  <c r="AB28" i="1"/>
  <c r="P3" i="7"/>
  <c r="AB29" i="1"/>
  <c r="R3" i="7"/>
  <c r="AB25" i="1"/>
  <c r="O3" i="7"/>
  <c r="A235" i="10"/>
  <c r="E235" i="10"/>
  <c r="A236" i="10"/>
  <c r="E236" i="10"/>
  <c r="A237" i="10"/>
  <c r="E237" i="10"/>
  <c r="A238" i="10"/>
  <c r="E238" i="10"/>
  <c r="A239" i="10"/>
  <c r="E239" i="10"/>
  <c r="A240" i="10"/>
  <c r="E240" i="10"/>
  <c r="A241" i="10"/>
  <c r="E241" i="10"/>
  <c r="A242" i="10"/>
  <c r="E242" i="10"/>
  <c r="A243" i="10"/>
  <c r="E243" i="10"/>
  <c r="A244" i="10"/>
  <c r="E244" i="10"/>
  <c r="A245" i="10"/>
  <c r="E245" i="10"/>
  <c r="A246" i="10"/>
  <c r="E246" i="10"/>
  <c r="A247" i="10"/>
  <c r="E247" i="10"/>
  <c r="A248" i="10"/>
  <c r="E248" i="10"/>
  <c r="A249" i="10"/>
  <c r="E249" i="10"/>
  <c r="A250" i="10"/>
  <c r="E250" i="10"/>
  <c r="A251" i="10"/>
  <c r="E251" i="10"/>
  <c r="A252" i="10"/>
  <c r="E252" i="10"/>
  <c r="A253" i="10"/>
  <c r="E253" i="10"/>
  <c r="A254" i="10"/>
  <c r="E254" i="10"/>
  <c r="A255" i="10"/>
  <c r="E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E303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E101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38" i="10"/>
  <c r="E38" i="10"/>
  <c r="A39" i="10"/>
  <c r="E39" i="10"/>
  <c r="A40" i="10"/>
  <c r="E40" i="10"/>
  <c r="A41" i="10"/>
  <c r="E41" i="10"/>
  <c r="A42" i="10"/>
  <c r="E42" i="10"/>
  <c r="A43" i="10"/>
  <c r="E43" i="10"/>
  <c r="A44" i="10"/>
  <c r="E44" i="10"/>
  <c r="A45" i="10"/>
  <c r="E45" i="10"/>
  <c r="A46" i="10"/>
  <c r="E46" i="10"/>
  <c r="A47" i="10"/>
  <c r="E47" i="10"/>
  <c r="A48" i="10"/>
  <c r="E48" i="10"/>
  <c r="A49" i="10"/>
  <c r="E49" i="10"/>
  <c r="A50" i="10"/>
  <c r="E50" i="10"/>
  <c r="A51" i="10"/>
  <c r="E51" i="10"/>
  <c r="A52" i="10"/>
  <c r="E52" i="10"/>
  <c r="A53" i="10"/>
  <c r="E53" i="10"/>
  <c r="A54" i="10"/>
  <c r="A55" i="10"/>
  <c r="A16" i="10"/>
  <c r="E16" i="10"/>
  <c r="A17" i="10"/>
  <c r="E17" i="10"/>
  <c r="A18" i="10"/>
  <c r="E18" i="10"/>
  <c r="A19" i="10"/>
  <c r="E19" i="10"/>
  <c r="A20" i="10"/>
  <c r="E20" i="10"/>
  <c r="A21" i="10"/>
  <c r="E21" i="10"/>
  <c r="A22" i="10"/>
  <c r="E22" i="10"/>
  <c r="A23" i="10"/>
  <c r="E23" i="10"/>
  <c r="A24" i="10"/>
  <c r="E24" i="10"/>
  <c r="A25" i="10"/>
  <c r="E25" i="10"/>
  <c r="A26" i="10"/>
  <c r="E26" i="10"/>
  <c r="A27" i="10"/>
  <c r="E27" i="10"/>
  <c r="A28" i="10"/>
  <c r="E28" i="10"/>
  <c r="A29" i="10"/>
  <c r="E29" i="10"/>
  <c r="A30" i="10"/>
  <c r="E30" i="10"/>
  <c r="A31" i="10"/>
  <c r="E31" i="10"/>
  <c r="A32" i="10"/>
  <c r="E32" i="10"/>
  <c r="A33" i="10"/>
  <c r="E33" i="10"/>
  <c r="A34" i="10"/>
  <c r="E34" i="10"/>
  <c r="A35" i="10"/>
  <c r="E35" i="10"/>
  <c r="A36" i="10"/>
  <c r="E36" i="10"/>
  <c r="A37" i="10"/>
  <c r="E37" i="10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G46" i="9"/>
  <c r="A47" i="9"/>
  <c r="G47" i="9"/>
  <c r="A48" i="9"/>
  <c r="G48" i="9"/>
  <c r="A49" i="9"/>
  <c r="G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B72" i="9"/>
  <c r="B73" i="9"/>
  <c r="E74" i="9"/>
  <c r="I75" i="9"/>
  <c r="I77" i="9"/>
  <c r="C79" i="9"/>
  <c r="C80" i="9"/>
  <c r="C81" i="9"/>
  <c r="C82" i="9"/>
  <c r="C83" i="9"/>
  <c r="C84" i="9"/>
  <c r="C85" i="9"/>
  <c r="C86" i="9"/>
  <c r="C87" i="9"/>
  <c r="B88" i="9"/>
  <c r="B89" i="9"/>
  <c r="B90" i="9"/>
  <c r="B91" i="9"/>
  <c r="B92" i="9"/>
  <c r="B93" i="9"/>
  <c r="B94" i="9"/>
  <c r="I96" i="9"/>
  <c r="B97" i="9"/>
  <c r="B98" i="9"/>
  <c r="B99" i="9"/>
  <c r="B100" i="9"/>
  <c r="B101" i="9"/>
  <c r="A103" i="9"/>
  <c r="B103" i="9"/>
  <c r="AB146" i="2"/>
  <c r="AC146" i="2"/>
  <c r="AD146" i="2"/>
  <c r="AF146" i="2"/>
  <c r="AG146" i="2"/>
  <c r="AH146" i="2"/>
  <c r="AI146" i="2"/>
  <c r="AB147" i="2"/>
  <c r="AC147" i="2"/>
  <c r="AD147" i="2"/>
  <c r="AF147" i="2"/>
  <c r="AG147" i="2"/>
  <c r="AH147" i="2"/>
  <c r="AI147" i="2"/>
  <c r="AB148" i="2"/>
  <c r="AC148" i="2"/>
  <c r="AD148" i="2"/>
  <c r="AF148" i="2"/>
  <c r="AG148" i="2"/>
  <c r="AH148" i="2"/>
  <c r="AI148" i="2"/>
  <c r="AB149" i="2"/>
  <c r="AC149" i="2"/>
  <c r="AD149" i="2"/>
  <c r="AF149" i="2"/>
  <c r="AG149" i="2"/>
  <c r="AH149" i="2"/>
  <c r="AI149" i="2"/>
  <c r="AB150" i="2"/>
  <c r="AC150" i="2"/>
  <c r="AD150" i="2"/>
  <c r="AF150" i="2"/>
  <c r="AG150" i="2"/>
  <c r="AH150" i="2"/>
  <c r="AI150" i="2"/>
  <c r="AB151" i="2"/>
  <c r="AC151" i="2"/>
  <c r="AD151" i="2"/>
  <c r="AF151" i="2"/>
  <c r="AG151" i="2"/>
  <c r="AH151" i="2"/>
  <c r="AI151" i="2"/>
  <c r="AB152" i="2"/>
  <c r="AC152" i="2"/>
  <c r="AD152" i="2"/>
  <c r="AF152" i="2"/>
  <c r="AG152" i="2"/>
  <c r="AH152" i="2"/>
  <c r="AI152" i="2"/>
  <c r="AB153" i="2"/>
  <c r="AC153" i="2"/>
  <c r="AD153" i="2"/>
  <c r="AF153" i="2"/>
  <c r="AG153" i="2"/>
  <c r="AH153" i="2"/>
  <c r="AI153" i="2"/>
  <c r="AB154" i="2"/>
  <c r="AC154" i="2"/>
  <c r="AD154" i="2"/>
  <c r="AF154" i="2"/>
  <c r="AG154" i="2"/>
  <c r="AH154" i="2"/>
  <c r="AI154" i="2"/>
  <c r="AB155" i="2"/>
  <c r="AC155" i="2"/>
  <c r="AD155" i="2"/>
  <c r="AF155" i="2"/>
  <c r="AG155" i="2"/>
  <c r="AH155" i="2"/>
  <c r="AI155" i="2"/>
  <c r="AB156" i="2"/>
  <c r="AC156" i="2"/>
  <c r="AD156" i="2"/>
  <c r="AF156" i="2"/>
  <c r="AG156" i="2"/>
  <c r="AH156" i="2"/>
  <c r="AI156" i="2"/>
  <c r="AB157" i="2"/>
  <c r="AC157" i="2"/>
  <c r="AD157" i="2"/>
  <c r="AF157" i="2"/>
  <c r="AG157" i="2"/>
  <c r="AH157" i="2"/>
  <c r="AI157" i="2"/>
  <c r="AB158" i="2"/>
  <c r="AC158" i="2"/>
  <c r="AD158" i="2"/>
  <c r="AF158" i="2"/>
  <c r="AG158" i="2"/>
  <c r="AH158" i="2"/>
  <c r="AI158" i="2"/>
  <c r="AB159" i="2"/>
  <c r="AC159" i="2"/>
  <c r="AD159" i="2"/>
  <c r="AF159" i="2"/>
  <c r="AG159" i="2"/>
  <c r="AH159" i="2"/>
  <c r="AI159" i="2"/>
  <c r="AB160" i="2"/>
  <c r="AC160" i="2"/>
  <c r="AD160" i="2"/>
  <c r="AF160" i="2"/>
  <c r="AG160" i="2"/>
  <c r="AH160" i="2"/>
  <c r="AI160" i="2"/>
  <c r="AB161" i="2"/>
  <c r="AC161" i="2"/>
  <c r="AD161" i="2"/>
  <c r="AF161" i="2"/>
  <c r="AG161" i="2"/>
  <c r="AH161" i="2"/>
  <c r="AI161" i="2"/>
  <c r="AB162" i="2"/>
  <c r="AC162" i="2"/>
  <c r="AD162" i="2"/>
  <c r="AF162" i="2"/>
  <c r="AG162" i="2"/>
  <c r="AH162" i="2"/>
  <c r="AI162" i="2"/>
  <c r="AB163" i="2"/>
  <c r="AC163" i="2"/>
  <c r="AD163" i="2"/>
  <c r="AF163" i="2"/>
  <c r="AG163" i="2"/>
  <c r="AH163" i="2"/>
  <c r="AI163" i="2"/>
  <c r="AB164" i="2"/>
  <c r="AC164" i="2"/>
  <c r="AD164" i="2"/>
  <c r="AF164" i="2"/>
  <c r="AG164" i="2"/>
  <c r="AH164" i="2"/>
  <c r="AI164" i="2"/>
  <c r="AB165" i="2"/>
  <c r="AC165" i="2"/>
  <c r="AD165" i="2"/>
  <c r="AF165" i="2"/>
  <c r="AG165" i="2"/>
  <c r="AH165" i="2"/>
  <c r="AI165" i="2"/>
  <c r="AB166" i="2"/>
  <c r="AC166" i="2"/>
  <c r="AD166" i="2"/>
  <c r="AF166" i="2"/>
  <c r="AG166" i="2"/>
  <c r="AH166" i="2"/>
  <c r="AI166" i="2"/>
  <c r="AB167" i="2"/>
  <c r="AC167" i="2"/>
  <c r="AD167" i="2"/>
  <c r="AF167" i="2"/>
  <c r="AG167" i="2"/>
  <c r="AH167" i="2"/>
  <c r="AI167" i="2"/>
  <c r="AB168" i="2"/>
  <c r="AC168" i="2"/>
  <c r="AD168" i="2"/>
  <c r="AF168" i="2"/>
  <c r="AG168" i="2"/>
  <c r="AH168" i="2"/>
  <c r="AI168" i="2"/>
  <c r="AB169" i="2"/>
  <c r="AC169" i="2"/>
  <c r="AD169" i="2"/>
  <c r="AF169" i="2"/>
  <c r="AG169" i="2"/>
  <c r="AH169" i="2"/>
  <c r="AI169" i="2"/>
  <c r="AB170" i="2"/>
  <c r="AC170" i="2"/>
  <c r="AD170" i="2"/>
  <c r="AF170" i="2"/>
  <c r="AG170" i="2"/>
  <c r="AH170" i="2"/>
  <c r="AI170" i="2"/>
  <c r="AB171" i="2"/>
  <c r="AC171" i="2"/>
  <c r="AD171" i="2"/>
  <c r="AF171" i="2"/>
  <c r="AG171" i="2"/>
  <c r="AH171" i="2"/>
  <c r="AI171" i="2"/>
  <c r="AB172" i="2"/>
  <c r="AC172" i="2"/>
  <c r="AD172" i="2"/>
  <c r="AF172" i="2"/>
  <c r="AG172" i="2"/>
  <c r="AH172" i="2"/>
  <c r="AI172" i="2"/>
  <c r="AB173" i="2"/>
  <c r="AC173" i="2"/>
  <c r="AD173" i="2"/>
  <c r="AF173" i="2"/>
  <c r="AG173" i="2"/>
  <c r="AH173" i="2"/>
  <c r="AI173" i="2"/>
  <c r="AB174" i="2"/>
  <c r="AC174" i="2"/>
  <c r="AD174" i="2"/>
  <c r="AF174" i="2"/>
  <c r="AG174" i="2"/>
  <c r="AH174" i="2"/>
  <c r="AI174" i="2"/>
  <c r="AB175" i="2"/>
  <c r="AC175" i="2"/>
  <c r="AD175" i="2"/>
  <c r="AF175" i="2"/>
  <c r="AG175" i="2"/>
  <c r="AH175" i="2"/>
  <c r="AI175" i="2"/>
  <c r="AB176" i="2"/>
  <c r="AC176" i="2"/>
  <c r="AD176" i="2"/>
  <c r="AF176" i="2"/>
  <c r="AG176" i="2"/>
  <c r="AH176" i="2"/>
  <c r="AI176" i="2"/>
  <c r="AB177" i="2"/>
  <c r="AC177" i="2"/>
  <c r="AD177" i="2"/>
  <c r="AF177" i="2"/>
  <c r="AG177" i="2"/>
  <c r="AH177" i="2"/>
  <c r="AI177" i="2"/>
  <c r="AB178" i="2"/>
  <c r="AC178" i="2"/>
  <c r="AD178" i="2"/>
  <c r="AF178" i="2"/>
  <c r="AG178" i="2"/>
  <c r="AH178" i="2"/>
  <c r="AI178" i="2"/>
  <c r="AB179" i="2"/>
  <c r="AC179" i="2"/>
  <c r="AD179" i="2"/>
  <c r="AF179" i="2"/>
  <c r="AG179" i="2"/>
  <c r="AH179" i="2"/>
  <c r="AI179" i="2"/>
  <c r="AB180" i="2"/>
  <c r="AC180" i="2"/>
  <c r="AD180" i="2"/>
  <c r="AF180" i="2"/>
  <c r="AG180" i="2"/>
  <c r="AH180" i="2"/>
  <c r="AI180" i="2"/>
  <c r="AB181" i="2"/>
  <c r="AC181" i="2"/>
  <c r="AD181" i="2"/>
  <c r="AF181" i="2"/>
  <c r="AG181" i="2"/>
  <c r="AH181" i="2"/>
  <c r="AI181" i="2"/>
  <c r="AB182" i="2"/>
  <c r="AC182" i="2"/>
  <c r="AD182" i="2"/>
  <c r="AF182" i="2"/>
  <c r="AG182" i="2"/>
  <c r="AH182" i="2"/>
  <c r="AI182" i="2"/>
  <c r="AB183" i="2"/>
  <c r="AC183" i="2"/>
  <c r="AD183" i="2"/>
  <c r="AF183" i="2"/>
  <c r="AG183" i="2"/>
  <c r="AH183" i="2"/>
  <c r="AI183" i="2"/>
  <c r="AB184" i="2"/>
  <c r="AC184" i="2"/>
  <c r="AD184" i="2"/>
  <c r="AF184" i="2"/>
  <c r="AG184" i="2"/>
  <c r="AH184" i="2"/>
  <c r="AI184" i="2"/>
  <c r="AB185" i="2"/>
  <c r="AC185" i="2"/>
  <c r="AD185" i="2"/>
  <c r="AF185" i="2"/>
  <c r="AG185" i="2"/>
  <c r="AH185" i="2"/>
  <c r="AI185" i="2"/>
  <c r="AB186" i="2"/>
  <c r="AC186" i="2"/>
  <c r="AD186" i="2"/>
  <c r="AF186" i="2"/>
  <c r="AG186" i="2"/>
  <c r="AH186" i="2"/>
  <c r="AI186" i="2"/>
  <c r="AB187" i="2"/>
  <c r="AC187" i="2"/>
  <c r="AD187" i="2"/>
  <c r="AF187" i="2"/>
  <c r="AG187" i="2"/>
  <c r="AH187" i="2"/>
  <c r="AI187" i="2"/>
  <c r="AB188" i="2"/>
  <c r="AC188" i="2"/>
  <c r="AD188" i="2"/>
  <c r="AF188" i="2"/>
  <c r="AG188" i="2"/>
  <c r="AH188" i="2"/>
  <c r="AI188" i="2"/>
  <c r="AB189" i="2"/>
  <c r="AC189" i="2"/>
  <c r="AD189" i="2"/>
  <c r="AF189" i="2"/>
  <c r="AG189" i="2"/>
  <c r="AH189" i="2"/>
  <c r="AI189" i="2"/>
  <c r="AB190" i="2"/>
  <c r="AC190" i="2"/>
  <c r="AD190" i="2"/>
  <c r="AF190" i="2"/>
  <c r="AG190" i="2"/>
  <c r="AH190" i="2"/>
  <c r="AI190" i="2"/>
  <c r="AB191" i="2"/>
  <c r="AC191" i="2"/>
  <c r="AD191" i="2"/>
  <c r="AF191" i="2"/>
  <c r="AG191" i="2"/>
  <c r="AH191" i="2"/>
  <c r="AI191" i="2"/>
  <c r="AB192" i="2"/>
  <c r="AC192" i="2"/>
  <c r="AD192" i="2"/>
  <c r="AF192" i="2"/>
  <c r="AG192" i="2"/>
  <c r="AH192" i="2"/>
  <c r="AI192" i="2"/>
  <c r="AB193" i="2"/>
  <c r="AC193" i="2"/>
  <c r="AD193" i="2"/>
  <c r="AF193" i="2"/>
  <c r="AG193" i="2"/>
  <c r="AH193" i="2"/>
  <c r="AI193" i="2"/>
  <c r="AB194" i="2"/>
  <c r="AC194" i="2"/>
  <c r="AD194" i="2"/>
  <c r="AF194" i="2"/>
  <c r="AG194" i="2"/>
  <c r="AH194" i="2"/>
  <c r="AI194" i="2"/>
  <c r="AB195" i="2"/>
  <c r="AC195" i="2"/>
  <c r="AD195" i="2"/>
  <c r="AF195" i="2"/>
  <c r="AG195" i="2"/>
  <c r="AH195" i="2"/>
  <c r="AI195" i="2"/>
  <c r="AB196" i="2"/>
  <c r="AC196" i="2"/>
  <c r="AD196" i="2"/>
  <c r="AF196" i="2"/>
  <c r="AG196" i="2"/>
  <c r="AH196" i="2"/>
  <c r="AI196" i="2"/>
  <c r="AB197" i="2"/>
  <c r="AC197" i="2"/>
  <c r="AD197" i="2"/>
  <c r="AF197" i="2"/>
  <c r="AG197" i="2"/>
  <c r="AH197" i="2"/>
  <c r="AI197" i="2"/>
  <c r="AB198" i="2"/>
  <c r="AC198" i="2"/>
  <c r="AD198" i="2"/>
  <c r="AF198" i="2"/>
  <c r="AG198" i="2"/>
  <c r="AH198" i="2"/>
  <c r="AI198" i="2"/>
  <c r="AB199" i="2"/>
  <c r="AC199" i="2"/>
  <c r="AD199" i="2"/>
  <c r="AF199" i="2"/>
  <c r="AG199" i="2"/>
  <c r="AH199" i="2"/>
  <c r="AI199" i="2"/>
  <c r="AB200" i="2"/>
  <c r="AC200" i="2"/>
  <c r="AD200" i="2"/>
  <c r="AF200" i="2"/>
  <c r="AG200" i="2"/>
  <c r="AH200" i="2"/>
  <c r="AI200" i="2"/>
  <c r="AB201" i="2"/>
  <c r="AC201" i="2"/>
  <c r="AD201" i="2"/>
  <c r="AF201" i="2"/>
  <c r="AG201" i="2"/>
  <c r="AH201" i="2"/>
  <c r="AI201" i="2"/>
  <c r="AB202" i="2"/>
  <c r="AC202" i="2"/>
  <c r="AD202" i="2"/>
  <c r="AF202" i="2"/>
  <c r="AG202" i="2"/>
  <c r="AH202" i="2"/>
  <c r="AI202" i="2"/>
  <c r="AB203" i="2"/>
  <c r="AC203" i="2"/>
  <c r="AD203" i="2"/>
  <c r="AF203" i="2"/>
  <c r="AG203" i="2"/>
  <c r="AH203" i="2"/>
  <c r="AI203" i="2"/>
  <c r="AB204" i="2"/>
  <c r="AC204" i="2"/>
  <c r="AD204" i="2"/>
  <c r="AF204" i="2"/>
  <c r="AG204" i="2"/>
  <c r="AH204" i="2"/>
  <c r="AI204" i="2"/>
  <c r="AB205" i="2"/>
  <c r="AC205" i="2"/>
  <c r="AD205" i="2"/>
  <c r="AF205" i="2"/>
  <c r="AG205" i="2"/>
  <c r="AH205" i="2"/>
  <c r="AI205" i="2"/>
  <c r="AB206" i="2"/>
  <c r="AC206" i="2"/>
  <c r="AD206" i="2"/>
  <c r="AF206" i="2"/>
  <c r="AG206" i="2"/>
  <c r="AH206" i="2"/>
  <c r="AI206" i="2"/>
  <c r="AB207" i="2"/>
  <c r="AC207" i="2"/>
  <c r="AD207" i="2"/>
  <c r="AF207" i="2"/>
  <c r="AH207" i="2"/>
  <c r="AI207" i="2"/>
  <c r="A146" i="2"/>
  <c r="X146" i="2"/>
  <c r="Z146" i="2"/>
  <c r="A147" i="2"/>
  <c r="X147" i="2"/>
  <c r="Z147" i="2"/>
  <c r="A148" i="2"/>
  <c r="X148" i="2"/>
  <c r="Z148" i="2"/>
  <c r="A149" i="2"/>
  <c r="X149" i="2"/>
  <c r="Z149" i="2"/>
  <c r="A150" i="2"/>
  <c r="X150" i="2"/>
  <c r="Z150" i="2"/>
  <c r="A151" i="2"/>
  <c r="X151" i="2"/>
  <c r="Z151" i="2"/>
  <c r="A152" i="2"/>
  <c r="X152" i="2"/>
  <c r="Z152" i="2"/>
  <c r="A153" i="2"/>
  <c r="X153" i="2"/>
  <c r="Z153" i="2"/>
  <c r="A154" i="2"/>
  <c r="X154" i="2"/>
  <c r="Z154" i="2"/>
  <c r="A155" i="2"/>
  <c r="X155" i="2"/>
  <c r="Z155" i="2"/>
  <c r="A156" i="2"/>
  <c r="X156" i="2"/>
  <c r="Z156" i="2"/>
  <c r="A157" i="2"/>
  <c r="X157" i="2"/>
  <c r="Z157" i="2"/>
  <c r="A158" i="2"/>
  <c r="X158" i="2"/>
  <c r="Z158" i="2"/>
  <c r="A159" i="2"/>
  <c r="X159" i="2"/>
  <c r="Z159" i="2"/>
  <c r="A160" i="2"/>
  <c r="X160" i="2"/>
  <c r="Z160" i="2"/>
  <c r="A161" i="2"/>
  <c r="X161" i="2"/>
  <c r="Z161" i="2"/>
  <c r="A162" i="2"/>
  <c r="X162" i="2"/>
  <c r="Z162" i="2"/>
  <c r="A163" i="2"/>
  <c r="X163" i="2"/>
  <c r="Z163" i="2"/>
  <c r="A164" i="2"/>
  <c r="X164" i="2"/>
  <c r="Z164" i="2"/>
  <c r="A165" i="2"/>
  <c r="X165" i="2"/>
  <c r="Z165" i="2"/>
  <c r="A166" i="2"/>
  <c r="X166" i="2"/>
  <c r="Z166" i="2"/>
  <c r="A167" i="2"/>
  <c r="X167" i="2"/>
  <c r="Z167" i="2"/>
  <c r="A168" i="2"/>
  <c r="X168" i="2"/>
  <c r="Z168" i="2"/>
  <c r="A169" i="2"/>
  <c r="X169" i="2"/>
  <c r="Z169" i="2"/>
  <c r="A170" i="2"/>
  <c r="X170" i="2"/>
  <c r="Z170" i="2"/>
  <c r="A171" i="2"/>
  <c r="X171" i="2"/>
  <c r="Z171" i="2"/>
  <c r="A172" i="2"/>
  <c r="X172" i="2"/>
  <c r="Z172" i="2"/>
  <c r="A173" i="2"/>
  <c r="X173" i="2"/>
  <c r="Z173" i="2"/>
  <c r="A174" i="2"/>
  <c r="X174" i="2"/>
  <c r="Z174" i="2"/>
  <c r="A175" i="2"/>
  <c r="X175" i="2"/>
  <c r="Z175" i="2"/>
  <c r="A176" i="2"/>
  <c r="X176" i="2"/>
  <c r="Z176" i="2"/>
  <c r="A177" i="2"/>
  <c r="X177" i="2"/>
  <c r="Z177" i="2"/>
  <c r="A178" i="2"/>
  <c r="X178" i="2"/>
  <c r="Z178" i="2"/>
  <c r="A179" i="2"/>
  <c r="X179" i="2"/>
  <c r="Z179" i="2"/>
  <c r="A180" i="2"/>
  <c r="X180" i="2"/>
  <c r="Z180" i="2"/>
  <c r="A181" i="2"/>
  <c r="X181" i="2"/>
  <c r="Z181" i="2"/>
  <c r="A182" i="2"/>
  <c r="X182" i="2"/>
  <c r="Z182" i="2"/>
  <c r="A183" i="2"/>
  <c r="X183" i="2"/>
  <c r="Z183" i="2"/>
  <c r="A184" i="2"/>
  <c r="X184" i="2"/>
  <c r="Z184" i="2"/>
  <c r="A185" i="2"/>
  <c r="X185" i="2"/>
  <c r="Z185" i="2"/>
  <c r="A186" i="2"/>
  <c r="X186" i="2"/>
  <c r="Z186" i="2"/>
  <c r="A187" i="2"/>
  <c r="X187" i="2"/>
  <c r="Z187" i="2"/>
  <c r="A188" i="2"/>
  <c r="X188" i="2"/>
  <c r="Z188" i="2"/>
  <c r="A189" i="2"/>
  <c r="X189" i="2"/>
  <c r="Z189" i="2"/>
  <c r="A190" i="2"/>
  <c r="X190" i="2"/>
  <c r="Z190" i="2"/>
  <c r="A191" i="2"/>
  <c r="X191" i="2"/>
  <c r="Z191" i="2"/>
  <c r="A192" i="2"/>
  <c r="X192" i="2"/>
  <c r="Z192" i="2"/>
  <c r="A193" i="2"/>
  <c r="X193" i="2"/>
  <c r="Z193" i="2"/>
  <c r="A194" i="2"/>
  <c r="X194" i="2"/>
  <c r="Z194" i="2"/>
  <c r="A195" i="2"/>
  <c r="X195" i="2"/>
  <c r="Z195" i="2"/>
  <c r="A196" i="2"/>
  <c r="X196" i="2"/>
  <c r="Z196" i="2"/>
  <c r="A197" i="2"/>
  <c r="X197" i="2"/>
  <c r="Z197" i="2"/>
  <c r="A198" i="2"/>
  <c r="X198" i="2"/>
  <c r="Z198" i="2"/>
  <c r="A199" i="2"/>
  <c r="X199" i="2"/>
  <c r="Z199" i="2"/>
  <c r="A200" i="2"/>
  <c r="X200" i="2"/>
  <c r="Z200" i="2"/>
  <c r="A201" i="2"/>
  <c r="X201" i="2"/>
  <c r="Z201" i="2"/>
  <c r="A202" i="2"/>
  <c r="X202" i="2"/>
  <c r="Z202" i="2"/>
  <c r="A203" i="2"/>
  <c r="X203" i="2"/>
  <c r="Z203" i="2"/>
  <c r="A204" i="2"/>
  <c r="X204" i="2"/>
  <c r="Z204" i="2"/>
  <c r="A205" i="2"/>
  <c r="X205" i="2"/>
  <c r="Z205" i="2"/>
  <c r="A206" i="2"/>
  <c r="A207" i="2"/>
  <c r="X206" i="2"/>
  <c r="Z206" i="2"/>
  <c r="X207" i="2"/>
  <c r="Z207" i="2"/>
  <c r="AB55" i="2"/>
  <c r="AC55" i="2"/>
  <c r="AD55" i="2"/>
  <c r="AF55" i="2"/>
  <c r="AG55" i="2"/>
  <c r="AH55" i="2"/>
  <c r="AI55" i="2"/>
  <c r="AB56" i="2"/>
  <c r="AC56" i="2"/>
  <c r="AD56" i="2"/>
  <c r="AF56" i="2"/>
  <c r="AG56" i="2"/>
  <c r="AH56" i="2"/>
  <c r="AI56" i="2"/>
  <c r="AB57" i="2"/>
  <c r="AC57" i="2"/>
  <c r="AD57" i="2"/>
  <c r="AF57" i="2"/>
  <c r="AG57" i="2"/>
  <c r="AH57" i="2"/>
  <c r="AI57" i="2"/>
  <c r="AB58" i="2"/>
  <c r="AC58" i="2"/>
  <c r="AD58" i="2"/>
  <c r="AF58" i="2"/>
  <c r="AG58" i="2"/>
  <c r="AH58" i="2"/>
  <c r="AI58" i="2"/>
  <c r="AB59" i="2"/>
  <c r="AC59" i="2"/>
  <c r="AD59" i="2"/>
  <c r="AF59" i="2"/>
  <c r="AG59" i="2"/>
  <c r="AH59" i="2"/>
  <c r="AI59" i="2"/>
  <c r="AB60" i="2"/>
  <c r="AC60" i="2"/>
  <c r="AD60" i="2"/>
  <c r="AF60" i="2"/>
  <c r="AG60" i="2"/>
  <c r="AH60" i="2"/>
  <c r="AI60" i="2"/>
  <c r="AB61" i="2"/>
  <c r="AC61" i="2"/>
  <c r="AD61" i="2"/>
  <c r="AF61" i="2"/>
  <c r="AG61" i="2"/>
  <c r="AH61" i="2"/>
  <c r="AI61" i="2"/>
  <c r="AB62" i="2"/>
  <c r="AC62" i="2"/>
  <c r="AD62" i="2"/>
  <c r="AF62" i="2"/>
  <c r="AG62" i="2"/>
  <c r="AH62" i="2"/>
  <c r="AI62" i="2"/>
  <c r="AB63" i="2"/>
  <c r="AC63" i="2"/>
  <c r="AD63" i="2"/>
  <c r="AF63" i="2"/>
  <c r="AG63" i="2"/>
  <c r="AH63" i="2"/>
  <c r="AI63" i="2"/>
  <c r="AB64" i="2"/>
  <c r="AC64" i="2"/>
  <c r="AD64" i="2"/>
  <c r="AF64" i="2"/>
  <c r="AG64" i="2"/>
  <c r="AH64" i="2"/>
  <c r="AI64" i="2"/>
  <c r="AB65" i="2"/>
  <c r="AC65" i="2"/>
  <c r="AD65" i="2"/>
  <c r="AF65" i="2"/>
  <c r="AG65" i="2"/>
  <c r="AH65" i="2"/>
  <c r="AI65" i="2"/>
  <c r="AB66" i="2"/>
  <c r="AC66" i="2"/>
  <c r="AD66" i="2"/>
  <c r="AF66" i="2"/>
  <c r="AG66" i="2"/>
  <c r="AH66" i="2"/>
  <c r="AI66" i="2"/>
  <c r="AB67" i="2"/>
  <c r="AC67" i="2"/>
  <c r="AD67" i="2"/>
  <c r="AF67" i="2"/>
  <c r="AG67" i="2"/>
  <c r="AH67" i="2"/>
  <c r="AI67" i="2"/>
  <c r="AB68" i="2"/>
  <c r="AC68" i="2"/>
  <c r="AD68" i="2"/>
  <c r="AF68" i="2"/>
  <c r="AG68" i="2"/>
  <c r="AH68" i="2"/>
  <c r="AI68" i="2"/>
  <c r="AB69" i="2"/>
  <c r="AC69" i="2"/>
  <c r="AD69" i="2"/>
  <c r="AF69" i="2"/>
  <c r="AG69" i="2"/>
  <c r="AH69" i="2"/>
  <c r="AI69" i="2"/>
  <c r="AB70" i="2"/>
  <c r="AC70" i="2"/>
  <c r="AD70" i="2"/>
  <c r="AF70" i="2"/>
  <c r="AG70" i="2"/>
  <c r="AH70" i="2"/>
  <c r="AI70" i="2"/>
  <c r="AB71" i="2"/>
  <c r="AC71" i="2"/>
  <c r="AD71" i="2"/>
  <c r="AF71" i="2"/>
  <c r="AG71" i="2"/>
  <c r="AH71" i="2"/>
  <c r="AI71" i="2"/>
  <c r="AB72" i="2"/>
  <c r="AC72" i="2"/>
  <c r="AD72" i="2"/>
  <c r="AF72" i="2"/>
  <c r="AG72" i="2"/>
  <c r="AH72" i="2"/>
  <c r="AI72" i="2"/>
  <c r="AB73" i="2"/>
  <c r="AC73" i="2"/>
  <c r="AD73" i="2"/>
  <c r="AF73" i="2"/>
  <c r="AG73" i="2"/>
  <c r="AH73" i="2"/>
  <c r="AI73" i="2"/>
  <c r="AB74" i="2"/>
  <c r="AC74" i="2"/>
  <c r="AD74" i="2"/>
  <c r="AF74" i="2"/>
  <c r="AG74" i="2"/>
  <c r="AH74" i="2"/>
  <c r="AI74" i="2"/>
  <c r="AB75" i="2"/>
  <c r="AC75" i="2"/>
  <c r="AD75" i="2"/>
  <c r="AF75" i="2"/>
  <c r="AG75" i="2"/>
  <c r="AH75" i="2"/>
  <c r="AI75" i="2"/>
  <c r="AB76" i="2"/>
  <c r="AC76" i="2"/>
  <c r="AD76" i="2"/>
  <c r="AF76" i="2"/>
  <c r="AG76" i="2"/>
  <c r="AH76" i="2"/>
  <c r="AI76" i="2"/>
  <c r="AB77" i="2"/>
  <c r="AC77" i="2"/>
  <c r="AD77" i="2"/>
  <c r="AF77" i="2"/>
  <c r="AG77" i="2"/>
  <c r="AH77" i="2"/>
  <c r="AI77" i="2"/>
  <c r="AB78" i="2"/>
  <c r="AC78" i="2"/>
  <c r="AD78" i="2"/>
  <c r="AF78" i="2"/>
  <c r="AG78" i="2"/>
  <c r="AH78" i="2"/>
  <c r="AI78" i="2"/>
  <c r="AB79" i="2"/>
  <c r="AC79" i="2"/>
  <c r="AD79" i="2"/>
  <c r="AF79" i="2"/>
  <c r="AG79" i="2"/>
  <c r="AH79" i="2"/>
  <c r="AI79" i="2"/>
  <c r="AB80" i="2"/>
  <c r="AC80" i="2"/>
  <c r="AD80" i="2"/>
  <c r="AF80" i="2"/>
  <c r="AG80" i="2"/>
  <c r="AH80" i="2"/>
  <c r="AI80" i="2"/>
  <c r="AB81" i="2"/>
  <c r="AC81" i="2"/>
  <c r="AD81" i="2"/>
  <c r="AF81" i="2"/>
  <c r="AG81" i="2"/>
  <c r="AH81" i="2"/>
  <c r="AI81" i="2"/>
  <c r="AB82" i="2"/>
  <c r="AC82" i="2"/>
  <c r="AD82" i="2"/>
  <c r="AF82" i="2"/>
  <c r="AG82" i="2"/>
  <c r="AH82" i="2"/>
  <c r="AI82" i="2"/>
  <c r="AB83" i="2"/>
  <c r="AC83" i="2"/>
  <c r="AD83" i="2"/>
  <c r="AF83" i="2"/>
  <c r="AG83" i="2"/>
  <c r="AH83" i="2"/>
  <c r="AI83" i="2"/>
  <c r="AB84" i="2"/>
  <c r="AC84" i="2"/>
  <c r="AD84" i="2"/>
  <c r="AF84" i="2"/>
  <c r="AG84" i="2"/>
  <c r="AH84" i="2"/>
  <c r="AI84" i="2"/>
  <c r="AB85" i="2"/>
  <c r="AC85" i="2"/>
  <c r="AD85" i="2"/>
  <c r="AF85" i="2"/>
  <c r="AG85" i="2"/>
  <c r="AH85" i="2"/>
  <c r="AI85" i="2"/>
  <c r="AB86" i="2"/>
  <c r="AC86" i="2"/>
  <c r="AD86" i="2"/>
  <c r="AF86" i="2"/>
  <c r="AG86" i="2"/>
  <c r="AH86" i="2"/>
  <c r="AI86" i="2"/>
  <c r="AB87" i="2"/>
  <c r="AC87" i="2"/>
  <c r="AD87" i="2"/>
  <c r="AF87" i="2"/>
  <c r="AG87" i="2"/>
  <c r="AH87" i="2"/>
  <c r="AI87" i="2"/>
  <c r="AB88" i="2"/>
  <c r="AC88" i="2"/>
  <c r="AD88" i="2"/>
  <c r="AF88" i="2"/>
  <c r="AG88" i="2"/>
  <c r="AH88" i="2"/>
  <c r="AI88" i="2"/>
  <c r="AB89" i="2"/>
  <c r="AC89" i="2"/>
  <c r="AD89" i="2"/>
  <c r="AF89" i="2"/>
  <c r="AG89" i="2"/>
  <c r="AH89" i="2"/>
  <c r="AI89" i="2"/>
  <c r="AB90" i="2"/>
  <c r="AC90" i="2"/>
  <c r="AD90" i="2"/>
  <c r="AF90" i="2"/>
  <c r="AG90" i="2"/>
  <c r="AH90" i="2"/>
  <c r="AI90" i="2"/>
  <c r="AB91" i="2"/>
  <c r="AC91" i="2"/>
  <c r="AD91" i="2"/>
  <c r="AF91" i="2"/>
  <c r="AG91" i="2"/>
  <c r="AH91" i="2"/>
  <c r="AI91" i="2"/>
  <c r="AB92" i="2"/>
  <c r="AC92" i="2"/>
  <c r="AD92" i="2"/>
  <c r="AF92" i="2"/>
  <c r="AG92" i="2"/>
  <c r="AH92" i="2"/>
  <c r="AI92" i="2"/>
  <c r="AB93" i="2"/>
  <c r="AC93" i="2"/>
  <c r="AD93" i="2"/>
  <c r="AF93" i="2"/>
  <c r="AG93" i="2"/>
  <c r="AH93" i="2"/>
  <c r="AI93" i="2"/>
  <c r="AB94" i="2"/>
  <c r="AC94" i="2"/>
  <c r="AD94" i="2"/>
  <c r="AF94" i="2"/>
  <c r="AG94" i="2"/>
  <c r="AH94" i="2"/>
  <c r="AI94" i="2"/>
  <c r="AB95" i="2"/>
  <c r="AC95" i="2"/>
  <c r="AD95" i="2"/>
  <c r="AF95" i="2"/>
  <c r="AG95" i="2"/>
  <c r="AH95" i="2"/>
  <c r="AI95" i="2"/>
  <c r="AB96" i="2"/>
  <c r="AC96" i="2"/>
  <c r="AD96" i="2"/>
  <c r="AF96" i="2"/>
  <c r="AG96" i="2"/>
  <c r="AH96" i="2"/>
  <c r="AI96" i="2"/>
  <c r="AB97" i="2"/>
  <c r="AC97" i="2"/>
  <c r="AD97" i="2"/>
  <c r="AF97" i="2"/>
  <c r="AG97" i="2"/>
  <c r="AH97" i="2"/>
  <c r="AI97" i="2"/>
  <c r="AB98" i="2"/>
  <c r="AC98" i="2"/>
  <c r="AD98" i="2"/>
  <c r="AF98" i="2"/>
  <c r="AG98" i="2"/>
  <c r="AH98" i="2"/>
  <c r="AI98" i="2"/>
  <c r="AB99" i="2"/>
  <c r="AC99" i="2"/>
  <c r="AD99" i="2"/>
  <c r="AF99" i="2"/>
  <c r="AG99" i="2"/>
  <c r="AH99" i="2"/>
  <c r="AI99" i="2"/>
  <c r="AB100" i="2"/>
  <c r="AC100" i="2"/>
  <c r="AD100" i="2"/>
  <c r="AF100" i="2"/>
  <c r="AG100" i="2"/>
  <c r="AH100" i="2"/>
  <c r="AI100" i="2"/>
  <c r="AB101" i="2"/>
  <c r="AC101" i="2"/>
  <c r="AD101" i="2"/>
  <c r="AF101" i="2"/>
  <c r="AG101" i="2"/>
  <c r="AH101" i="2"/>
  <c r="AI101" i="2"/>
  <c r="AB102" i="2"/>
  <c r="AC102" i="2"/>
  <c r="AD102" i="2"/>
  <c r="AF102" i="2"/>
  <c r="AG102" i="2"/>
  <c r="AH102" i="2"/>
  <c r="AI102" i="2"/>
  <c r="AB103" i="2"/>
  <c r="AC103" i="2"/>
  <c r="AD103" i="2"/>
  <c r="AF103" i="2"/>
  <c r="AG103" i="2"/>
  <c r="AH103" i="2"/>
  <c r="AI103" i="2"/>
  <c r="AB104" i="2"/>
  <c r="AC104" i="2"/>
  <c r="AD104" i="2"/>
  <c r="AF104" i="2"/>
  <c r="AG104" i="2"/>
  <c r="AH104" i="2"/>
  <c r="AI104" i="2"/>
  <c r="AB105" i="2"/>
  <c r="AC105" i="2"/>
  <c r="AD105" i="2"/>
  <c r="AF105" i="2"/>
  <c r="AH105" i="2"/>
  <c r="AI105" i="2"/>
  <c r="Z55" i="2"/>
  <c r="Z56" i="2"/>
  <c r="Z57" i="2"/>
  <c r="A58" i="2"/>
  <c r="Z58" i="2"/>
  <c r="A59" i="2"/>
  <c r="Z59" i="2"/>
  <c r="A60" i="2"/>
  <c r="Z60" i="2"/>
  <c r="A61" i="2"/>
  <c r="Z61" i="2"/>
  <c r="A62" i="2"/>
  <c r="Z62" i="2"/>
  <c r="A63" i="2"/>
  <c r="Z63" i="2"/>
  <c r="A64" i="2"/>
  <c r="Z64" i="2"/>
  <c r="A65" i="2"/>
  <c r="Z65" i="2"/>
  <c r="A66" i="2"/>
  <c r="Z66" i="2"/>
  <c r="A67" i="2"/>
  <c r="Z67" i="2"/>
  <c r="A68" i="2"/>
  <c r="Z68" i="2"/>
  <c r="A69" i="2"/>
  <c r="Z69" i="2"/>
  <c r="A70" i="2"/>
  <c r="Z70" i="2"/>
  <c r="A71" i="2"/>
  <c r="Z71" i="2"/>
  <c r="A72" i="2"/>
  <c r="Z72" i="2"/>
  <c r="A73" i="2"/>
  <c r="Z73" i="2"/>
  <c r="A74" i="2"/>
  <c r="Z74" i="2"/>
  <c r="A75" i="2"/>
  <c r="Z75" i="2"/>
  <c r="A76" i="2"/>
  <c r="Z76" i="2"/>
  <c r="A77" i="2"/>
  <c r="Z77" i="2"/>
  <c r="A78" i="2"/>
  <c r="Z78" i="2"/>
  <c r="A79" i="2"/>
  <c r="Z79" i="2"/>
  <c r="A80" i="2"/>
  <c r="Z80" i="2"/>
  <c r="A81" i="2"/>
  <c r="Z81" i="2"/>
  <c r="A82" i="2"/>
  <c r="Z82" i="2"/>
  <c r="A83" i="2"/>
  <c r="Z83" i="2"/>
  <c r="A84" i="2"/>
  <c r="Z84" i="2"/>
  <c r="A85" i="2"/>
  <c r="Z85" i="2"/>
  <c r="A86" i="2"/>
  <c r="Z86" i="2"/>
  <c r="A87" i="2"/>
  <c r="Z87" i="2"/>
  <c r="A88" i="2"/>
  <c r="Z88" i="2"/>
  <c r="A89" i="2"/>
  <c r="Z89" i="2"/>
  <c r="A90" i="2"/>
  <c r="Z90" i="2"/>
  <c r="A91" i="2"/>
  <c r="Z91" i="2"/>
  <c r="A92" i="2"/>
  <c r="Z92" i="2"/>
  <c r="A93" i="2"/>
  <c r="Z93" i="2"/>
  <c r="A94" i="2"/>
  <c r="Z94" i="2"/>
  <c r="A95" i="2"/>
  <c r="Z95" i="2"/>
  <c r="A96" i="2"/>
  <c r="Z96" i="2"/>
  <c r="A97" i="2"/>
  <c r="Z97" i="2"/>
  <c r="A98" i="2"/>
  <c r="Z98" i="2"/>
  <c r="A99" i="2"/>
  <c r="Z99" i="2"/>
  <c r="A100" i="2"/>
  <c r="Z100" i="2"/>
  <c r="A101" i="2"/>
  <c r="Z101" i="2"/>
  <c r="A102" i="2"/>
  <c r="Z102" i="2"/>
  <c r="A103" i="2"/>
  <c r="Z103" i="2"/>
  <c r="A104" i="2"/>
  <c r="A105" i="2"/>
  <c r="Z104" i="2"/>
  <c r="Z105" i="2"/>
  <c r="BS146" i="2"/>
  <c r="BT146" i="2"/>
  <c r="BU146" i="2"/>
  <c r="BV146" i="2"/>
  <c r="BW146" i="2"/>
  <c r="BX146" i="2"/>
  <c r="BS147" i="2"/>
  <c r="BT147" i="2"/>
  <c r="BU147" i="2"/>
  <c r="BV147" i="2"/>
  <c r="BW147" i="2"/>
  <c r="BX147" i="2"/>
  <c r="BS148" i="2"/>
  <c r="BT148" i="2"/>
  <c r="BU148" i="2"/>
  <c r="BV148" i="2"/>
  <c r="BW148" i="2"/>
  <c r="BX148" i="2"/>
  <c r="BS149" i="2"/>
  <c r="BT149" i="2"/>
  <c r="BU149" i="2"/>
  <c r="BV149" i="2"/>
  <c r="BW149" i="2"/>
  <c r="BX149" i="2"/>
  <c r="BS150" i="2"/>
  <c r="BT150" i="2"/>
  <c r="BU150" i="2"/>
  <c r="BV150" i="2"/>
  <c r="BW150" i="2"/>
  <c r="BX150" i="2"/>
  <c r="BS151" i="2"/>
  <c r="BT151" i="2"/>
  <c r="BU151" i="2"/>
  <c r="BV151" i="2"/>
  <c r="BW151" i="2"/>
  <c r="BX151" i="2"/>
  <c r="BS152" i="2"/>
  <c r="BT152" i="2"/>
  <c r="BU152" i="2"/>
  <c r="BV152" i="2"/>
  <c r="BW152" i="2"/>
  <c r="BX152" i="2"/>
  <c r="BS153" i="2"/>
  <c r="BT153" i="2"/>
  <c r="BU153" i="2"/>
  <c r="BV153" i="2"/>
  <c r="BW153" i="2"/>
  <c r="BX153" i="2"/>
  <c r="BS154" i="2"/>
  <c r="BT154" i="2"/>
  <c r="BU154" i="2"/>
  <c r="BV154" i="2"/>
  <c r="BW154" i="2"/>
  <c r="BX154" i="2"/>
  <c r="BS155" i="2"/>
  <c r="BT155" i="2"/>
  <c r="BU155" i="2"/>
  <c r="BV155" i="2"/>
  <c r="BW155" i="2"/>
  <c r="BX155" i="2"/>
  <c r="BS156" i="2"/>
  <c r="BT156" i="2"/>
  <c r="BU156" i="2"/>
  <c r="BV156" i="2"/>
  <c r="BW156" i="2"/>
  <c r="BX156" i="2"/>
  <c r="BS157" i="2"/>
  <c r="BT157" i="2"/>
  <c r="BU157" i="2"/>
  <c r="BV157" i="2"/>
  <c r="BW157" i="2"/>
  <c r="BX157" i="2"/>
  <c r="BS158" i="2"/>
  <c r="BT158" i="2"/>
  <c r="BU158" i="2"/>
  <c r="BV158" i="2"/>
  <c r="BW158" i="2"/>
  <c r="BX158" i="2"/>
  <c r="BS159" i="2"/>
  <c r="BT159" i="2"/>
  <c r="BU159" i="2"/>
  <c r="BV159" i="2"/>
  <c r="BW159" i="2"/>
  <c r="BX159" i="2"/>
  <c r="BS160" i="2"/>
  <c r="BT160" i="2"/>
  <c r="BU160" i="2"/>
  <c r="BV160" i="2"/>
  <c r="BW160" i="2"/>
  <c r="BX160" i="2"/>
  <c r="BS161" i="2"/>
  <c r="BT161" i="2"/>
  <c r="BU161" i="2"/>
  <c r="BV161" i="2"/>
  <c r="BW161" i="2"/>
  <c r="BX161" i="2"/>
  <c r="BS162" i="2"/>
  <c r="BT162" i="2"/>
  <c r="BU162" i="2"/>
  <c r="BV162" i="2"/>
  <c r="BW162" i="2"/>
  <c r="BX162" i="2"/>
  <c r="BS163" i="2"/>
  <c r="BT163" i="2"/>
  <c r="BU163" i="2"/>
  <c r="BV163" i="2"/>
  <c r="BW163" i="2"/>
  <c r="BX163" i="2"/>
  <c r="BS164" i="2"/>
  <c r="BT164" i="2"/>
  <c r="BU164" i="2"/>
  <c r="BV164" i="2"/>
  <c r="BW164" i="2"/>
  <c r="BX164" i="2"/>
  <c r="BS165" i="2"/>
  <c r="BT165" i="2"/>
  <c r="BU165" i="2"/>
  <c r="BV165" i="2"/>
  <c r="BW165" i="2"/>
  <c r="BX165" i="2"/>
  <c r="BS166" i="2"/>
  <c r="BT166" i="2"/>
  <c r="BU166" i="2"/>
  <c r="BV166" i="2"/>
  <c r="BW166" i="2"/>
  <c r="BX166" i="2"/>
  <c r="BS167" i="2"/>
  <c r="BT167" i="2"/>
  <c r="BU167" i="2"/>
  <c r="BV167" i="2"/>
  <c r="BW167" i="2"/>
  <c r="BX167" i="2"/>
  <c r="BS168" i="2"/>
  <c r="BT168" i="2"/>
  <c r="BU168" i="2"/>
  <c r="BV168" i="2"/>
  <c r="BW168" i="2"/>
  <c r="BX168" i="2"/>
  <c r="BS169" i="2"/>
  <c r="BT169" i="2"/>
  <c r="BU169" i="2"/>
  <c r="BV169" i="2"/>
  <c r="BW169" i="2"/>
  <c r="BX169" i="2"/>
  <c r="BS170" i="2"/>
  <c r="BT170" i="2"/>
  <c r="BU170" i="2"/>
  <c r="BV170" i="2"/>
  <c r="BW170" i="2"/>
  <c r="BX170" i="2"/>
  <c r="BS171" i="2"/>
  <c r="BT171" i="2"/>
  <c r="BU171" i="2"/>
  <c r="BV171" i="2"/>
  <c r="BW171" i="2"/>
  <c r="BX171" i="2"/>
  <c r="BS172" i="2"/>
  <c r="BT172" i="2"/>
  <c r="BU172" i="2"/>
  <c r="BV172" i="2"/>
  <c r="BW172" i="2"/>
  <c r="BX172" i="2"/>
  <c r="BS173" i="2"/>
  <c r="BT173" i="2"/>
  <c r="BU173" i="2"/>
  <c r="BV173" i="2"/>
  <c r="BW173" i="2"/>
  <c r="BX173" i="2"/>
  <c r="BS174" i="2"/>
  <c r="BT174" i="2"/>
  <c r="BU174" i="2"/>
  <c r="BV174" i="2"/>
  <c r="BW174" i="2"/>
  <c r="BX174" i="2"/>
  <c r="BS175" i="2"/>
  <c r="BT175" i="2"/>
  <c r="BU175" i="2"/>
  <c r="BV175" i="2"/>
  <c r="BW175" i="2"/>
  <c r="BX175" i="2"/>
  <c r="BS176" i="2"/>
  <c r="BT176" i="2"/>
  <c r="BU176" i="2"/>
  <c r="BV176" i="2"/>
  <c r="BW176" i="2"/>
  <c r="BX176" i="2"/>
  <c r="BS177" i="2"/>
  <c r="BT177" i="2"/>
  <c r="BU177" i="2"/>
  <c r="BV177" i="2"/>
  <c r="BW177" i="2"/>
  <c r="BX177" i="2"/>
  <c r="BS178" i="2"/>
  <c r="BT178" i="2"/>
  <c r="BU178" i="2"/>
  <c r="BV178" i="2"/>
  <c r="BW178" i="2"/>
  <c r="BX178" i="2"/>
  <c r="BS179" i="2"/>
  <c r="BT179" i="2"/>
  <c r="BU179" i="2"/>
  <c r="BV179" i="2"/>
  <c r="BW179" i="2"/>
  <c r="BX179" i="2"/>
  <c r="BS180" i="2"/>
  <c r="BT180" i="2"/>
  <c r="BU180" i="2"/>
  <c r="BV180" i="2"/>
  <c r="BW180" i="2"/>
  <c r="BX180" i="2"/>
  <c r="BS181" i="2"/>
  <c r="BT181" i="2"/>
  <c r="BU181" i="2"/>
  <c r="BV181" i="2"/>
  <c r="BW181" i="2"/>
  <c r="BX181" i="2"/>
  <c r="BS182" i="2"/>
  <c r="BT182" i="2"/>
  <c r="BU182" i="2"/>
  <c r="BV182" i="2"/>
  <c r="BW182" i="2"/>
  <c r="BX182" i="2"/>
  <c r="BS183" i="2"/>
  <c r="BT183" i="2"/>
  <c r="BU183" i="2"/>
  <c r="BV183" i="2"/>
  <c r="BW183" i="2"/>
  <c r="BX183" i="2"/>
  <c r="BS184" i="2"/>
  <c r="BT184" i="2"/>
  <c r="BU184" i="2"/>
  <c r="BV184" i="2"/>
  <c r="BW184" i="2"/>
  <c r="BX184" i="2"/>
  <c r="BS185" i="2"/>
  <c r="BT185" i="2"/>
  <c r="BU185" i="2"/>
  <c r="BV185" i="2"/>
  <c r="BW185" i="2"/>
  <c r="BX185" i="2"/>
  <c r="BS186" i="2"/>
  <c r="BT186" i="2"/>
  <c r="BU186" i="2"/>
  <c r="BV186" i="2"/>
  <c r="BW186" i="2"/>
  <c r="BX186" i="2"/>
  <c r="BS187" i="2"/>
  <c r="BT187" i="2"/>
  <c r="BU187" i="2"/>
  <c r="BV187" i="2"/>
  <c r="BW187" i="2"/>
  <c r="BX187" i="2"/>
  <c r="BS188" i="2"/>
  <c r="BT188" i="2"/>
  <c r="BU188" i="2"/>
  <c r="BV188" i="2"/>
  <c r="BW188" i="2"/>
  <c r="BX188" i="2"/>
  <c r="BS189" i="2"/>
  <c r="BT189" i="2"/>
  <c r="BU189" i="2"/>
  <c r="BV189" i="2"/>
  <c r="BW189" i="2"/>
  <c r="BX189" i="2"/>
  <c r="BS190" i="2"/>
  <c r="BT190" i="2"/>
  <c r="BU190" i="2"/>
  <c r="BV190" i="2"/>
  <c r="BW190" i="2"/>
  <c r="BX190" i="2"/>
  <c r="BS191" i="2"/>
  <c r="BT191" i="2"/>
  <c r="BU191" i="2"/>
  <c r="BV191" i="2"/>
  <c r="BW191" i="2"/>
  <c r="BX191" i="2"/>
  <c r="BS192" i="2"/>
  <c r="BT192" i="2"/>
  <c r="BU192" i="2"/>
  <c r="BV192" i="2"/>
  <c r="BW192" i="2"/>
  <c r="BX192" i="2"/>
  <c r="BS193" i="2"/>
  <c r="BT193" i="2"/>
  <c r="BU193" i="2"/>
  <c r="BV193" i="2"/>
  <c r="BW193" i="2"/>
  <c r="BX193" i="2"/>
  <c r="BS194" i="2"/>
  <c r="BT194" i="2"/>
  <c r="BU194" i="2"/>
  <c r="BV194" i="2"/>
  <c r="BW194" i="2"/>
  <c r="BX194" i="2"/>
  <c r="BS195" i="2"/>
  <c r="BT195" i="2"/>
  <c r="BU195" i="2"/>
  <c r="BV195" i="2"/>
  <c r="BW195" i="2"/>
  <c r="BX195" i="2"/>
  <c r="BS196" i="2"/>
  <c r="BT196" i="2"/>
  <c r="BU196" i="2"/>
  <c r="BV196" i="2"/>
  <c r="BW196" i="2"/>
  <c r="BX196" i="2"/>
  <c r="BS197" i="2"/>
  <c r="BT197" i="2"/>
  <c r="BU197" i="2"/>
  <c r="BV197" i="2"/>
  <c r="BW197" i="2"/>
  <c r="BX197" i="2"/>
  <c r="BS198" i="2"/>
  <c r="BT198" i="2"/>
  <c r="BU198" i="2"/>
  <c r="BV198" i="2"/>
  <c r="BW198" i="2"/>
  <c r="BX198" i="2"/>
  <c r="BS199" i="2"/>
  <c r="BT199" i="2"/>
  <c r="BU199" i="2"/>
  <c r="BV199" i="2"/>
  <c r="BW199" i="2"/>
  <c r="BX199" i="2"/>
  <c r="BS200" i="2"/>
  <c r="BT200" i="2"/>
  <c r="BU200" i="2"/>
  <c r="BV200" i="2"/>
  <c r="BW200" i="2"/>
  <c r="BX200" i="2"/>
  <c r="BS201" i="2"/>
  <c r="BT201" i="2"/>
  <c r="BU201" i="2"/>
  <c r="BV201" i="2"/>
  <c r="BW201" i="2"/>
  <c r="BX201" i="2"/>
  <c r="BS202" i="2"/>
  <c r="BT202" i="2"/>
  <c r="BU202" i="2"/>
  <c r="BV202" i="2"/>
  <c r="BW202" i="2"/>
  <c r="BX202" i="2"/>
  <c r="BS203" i="2"/>
  <c r="BT203" i="2"/>
  <c r="BU203" i="2"/>
  <c r="BV203" i="2"/>
  <c r="BW203" i="2"/>
  <c r="BX203" i="2"/>
  <c r="BS204" i="2"/>
  <c r="BT204" i="2"/>
  <c r="BU204" i="2"/>
  <c r="BV204" i="2"/>
  <c r="BW204" i="2"/>
  <c r="BX204" i="2"/>
  <c r="BS205" i="2"/>
  <c r="BT205" i="2"/>
  <c r="BU205" i="2"/>
  <c r="BV205" i="2"/>
  <c r="BW205" i="2"/>
  <c r="BX205" i="2"/>
  <c r="BS206" i="2"/>
  <c r="BT206" i="2"/>
  <c r="BU206" i="2"/>
  <c r="BV206" i="2"/>
  <c r="BW206" i="2"/>
  <c r="BX206" i="2"/>
  <c r="BS207" i="2"/>
  <c r="BT207" i="2"/>
  <c r="BU207" i="2"/>
  <c r="BV207" i="2"/>
  <c r="BW207" i="2"/>
  <c r="BX207" i="2"/>
  <c r="AT146" i="2"/>
  <c r="AU146" i="2"/>
  <c r="AZ146" i="2"/>
  <c r="AT147" i="2"/>
  <c r="AU147" i="2"/>
  <c r="AZ147" i="2"/>
  <c r="AT148" i="2"/>
  <c r="AU148" i="2"/>
  <c r="AZ148" i="2"/>
  <c r="AT149" i="2"/>
  <c r="AU149" i="2"/>
  <c r="AZ149" i="2"/>
  <c r="AT150" i="2"/>
  <c r="AU150" i="2"/>
  <c r="AZ150" i="2"/>
  <c r="AT151" i="2"/>
  <c r="AU151" i="2"/>
  <c r="AZ151" i="2"/>
  <c r="AT152" i="2"/>
  <c r="AU152" i="2"/>
  <c r="AZ152" i="2"/>
  <c r="AT153" i="2"/>
  <c r="AU153" i="2"/>
  <c r="AZ153" i="2"/>
  <c r="AT154" i="2"/>
  <c r="AU154" i="2"/>
  <c r="AZ154" i="2"/>
  <c r="AT155" i="2"/>
  <c r="AU155" i="2"/>
  <c r="AZ155" i="2"/>
  <c r="AT156" i="2"/>
  <c r="AU156" i="2"/>
  <c r="AZ156" i="2"/>
  <c r="AT157" i="2"/>
  <c r="AU157" i="2"/>
  <c r="AZ157" i="2"/>
  <c r="AT158" i="2"/>
  <c r="AU158" i="2"/>
  <c r="AZ158" i="2"/>
  <c r="AT159" i="2"/>
  <c r="AU159" i="2"/>
  <c r="AZ159" i="2"/>
  <c r="AT160" i="2"/>
  <c r="AU160" i="2"/>
  <c r="AZ160" i="2"/>
  <c r="AT161" i="2"/>
  <c r="AU161" i="2"/>
  <c r="AZ161" i="2"/>
  <c r="AT162" i="2"/>
  <c r="AU162" i="2"/>
  <c r="AZ162" i="2"/>
  <c r="AT163" i="2"/>
  <c r="AU163" i="2"/>
  <c r="AZ163" i="2"/>
  <c r="AT164" i="2"/>
  <c r="AU164" i="2"/>
  <c r="AZ164" i="2"/>
  <c r="AT165" i="2"/>
  <c r="AU165" i="2"/>
  <c r="AZ165" i="2"/>
  <c r="AT166" i="2"/>
  <c r="AU166" i="2"/>
  <c r="AZ166" i="2"/>
  <c r="AT167" i="2"/>
  <c r="AU167" i="2"/>
  <c r="AZ167" i="2"/>
  <c r="AT168" i="2"/>
  <c r="AU168" i="2"/>
  <c r="AZ168" i="2"/>
  <c r="AT169" i="2"/>
  <c r="AU169" i="2"/>
  <c r="AZ169" i="2"/>
  <c r="AT170" i="2"/>
  <c r="AU170" i="2"/>
  <c r="AZ170" i="2"/>
  <c r="AT171" i="2"/>
  <c r="AU171" i="2"/>
  <c r="AZ171" i="2"/>
  <c r="AT172" i="2"/>
  <c r="AU172" i="2"/>
  <c r="AZ172" i="2"/>
  <c r="AT173" i="2"/>
  <c r="AU173" i="2"/>
  <c r="AZ173" i="2"/>
  <c r="AT174" i="2"/>
  <c r="AU174" i="2"/>
  <c r="AZ174" i="2"/>
  <c r="AT175" i="2"/>
  <c r="AU175" i="2"/>
  <c r="AZ175" i="2"/>
  <c r="AT176" i="2"/>
  <c r="AU176" i="2"/>
  <c r="AZ176" i="2"/>
  <c r="AT177" i="2"/>
  <c r="AU177" i="2"/>
  <c r="AZ177" i="2"/>
  <c r="AT178" i="2"/>
  <c r="AU178" i="2"/>
  <c r="AZ178" i="2"/>
  <c r="AT179" i="2"/>
  <c r="AU179" i="2"/>
  <c r="AZ179" i="2"/>
  <c r="AT180" i="2"/>
  <c r="AU180" i="2"/>
  <c r="AZ180" i="2"/>
  <c r="AT181" i="2"/>
  <c r="AU181" i="2"/>
  <c r="AZ181" i="2"/>
  <c r="AT182" i="2"/>
  <c r="AU182" i="2"/>
  <c r="AZ182" i="2"/>
  <c r="AT183" i="2"/>
  <c r="AU183" i="2"/>
  <c r="AZ183" i="2"/>
  <c r="AT184" i="2"/>
  <c r="AU184" i="2"/>
  <c r="AZ184" i="2"/>
  <c r="AT185" i="2"/>
  <c r="AU185" i="2"/>
  <c r="AZ185" i="2"/>
  <c r="AT186" i="2"/>
  <c r="AU186" i="2"/>
  <c r="AZ186" i="2"/>
  <c r="AT187" i="2"/>
  <c r="AU187" i="2"/>
  <c r="AZ187" i="2"/>
  <c r="AT188" i="2"/>
  <c r="AU188" i="2"/>
  <c r="AZ188" i="2"/>
  <c r="AT189" i="2"/>
  <c r="AU189" i="2"/>
  <c r="AZ189" i="2"/>
  <c r="AT190" i="2"/>
  <c r="AU190" i="2"/>
  <c r="AZ190" i="2"/>
  <c r="AT191" i="2"/>
  <c r="AU191" i="2"/>
  <c r="AZ191" i="2"/>
  <c r="AT192" i="2"/>
  <c r="AU192" i="2"/>
  <c r="AZ192" i="2"/>
  <c r="AT193" i="2"/>
  <c r="AU193" i="2"/>
  <c r="AZ193" i="2"/>
  <c r="AT194" i="2"/>
  <c r="AU194" i="2"/>
  <c r="AZ194" i="2"/>
  <c r="AT195" i="2"/>
  <c r="AU195" i="2"/>
  <c r="AZ195" i="2"/>
  <c r="AT196" i="2"/>
  <c r="AU196" i="2"/>
  <c r="AZ196" i="2"/>
  <c r="AT197" i="2"/>
  <c r="AU197" i="2"/>
  <c r="AZ197" i="2"/>
  <c r="AT198" i="2"/>
  <c r="AU198" i="2"/>
  <c r="AZ198" i="2"/>
  <c r="AT199" i="2"/>
  <c r="AU199" i="2"/>
  <c r="AZ199" i="2"/>
  <c r="AT200" i="2"/>
  <c r="AU200" i="2"/>
  <c r="AZ200" i="2"/>
  <c r="AT201" i="2"/>
  <c r="AU201" i="2"/>
  <c r="AZ201" i="2"/>
  <c r="AT202" i="2"/>
  <c r="AU202" i="2"/>
  <c r="AZ202" i="2"/>
  <c r="AT203" i="2"/>
  <c r="AU203" i="2"/>
  <c r="AZ203" i="2"/>
  <c r="AT204" i="2"/>
  <c r="AU204" i="2"/>
  <c r="AZ204" i="2"/>
  <c r="AT205" i="2"/>
  <c r="AU205" i="2"/>
  <c r="AZ205" i="2"/>
  <c r="AT206" i="2"/>
  <c r="AU206" i="2"/>
  <c r="AZ206" i="2"/>
  <c r="AT207" i="2"/>
  <c r="AU207" i="2"/>
  <c r="AZ207" i="2"/>
  <c r="BS55" i="2"/>
  <c r="BT55" i="2"/>
  <c r="BU55" i="2"/>
  <c r="BV55" i="2"/>
  <c r="BW55" i="2"/>
  <c r="BX55" i="2"/>
  <c r="BS56" i="2"/>
  <c r="BT56" i="2"/>
  <c r="BU56" i="2"/>
  <c r="BV56" i="2"/>
  <c r="BW56" i="2"/>
  <c r="BX56" i="2"/>
  <c r="BS57" i="2"/>
  <c r="BT57" i="2"/>
  <c r="BU57" i="2"/>
  <c r="BV57" i="2"/>
  <c r="BW57" i="2"/>
  <c r="BX57" i="2"/>
  <c r="BS58" i="2"/>
  <c r="BT58" i="2"/>
  <c r="BU58" i="2"/>
  <c r="BV58" i="2"/>
  <c r="BW58" i="2"/>
  <c r="BX58" i="2"/>
  <c r="BS59" i="2"/>
  <c r="BT59" i="2"/>
  <c r="BU59" i="2"/>
  <c r="BV59" i="2"/>
  <c r="BW59" i="2"/>
  <c r="BX59" i="2"/>
  <c r="BS60" i="2"/>
  <c r="BT60" i="2"/>
  <c r="BU60" i="2"/>
  <c r="BV60" i="2"/>
  <c r="BW60" i="2"/>
  <c r="BX60" i="2"/>
  <c r="BS61" i="2"/>
  <c r="BT61" i="2"/>
  <c r="BU61" i="2"/>
  <c r="BV61" i="2"/>
  <c r="BW61" i="2"/>
  <c r="BX61" i="2"/>
  <c r="BS62" i="2"/>
  <c r="BT62" i="2"/>
  <c r="BU62" i="2"/>
  <c r="BV62" i="2"/>
  <c r="BW62" i="2"/>
  <c r="BX62" i="2"/>
  <c r="BS63" i="2"/>
  <c r="BT63" i="2"/>
  <c r="BU63" i="2"/>
  <c r="BV63" i="2"/>
  <c r="BW63" i="2"/>
  <c r="BX63" i="2"/>
  <c r="BS64" i="2"/>
  <c r="BT64" i="2"/>
  <c r="BU64" i="2"/>
  <c r="BV64" i="2"/>
  <c r="BW64" i="2"/>
  <c r="BX64" i="2"/>
  <c r="BS65" i="2"/>
  <c r="BT65" i="2"/>
  <c r="BU65" i="2"/>
  <c r="BV65" i="2"/>
  <c r="BW65" i="2"/>
  <c r="BX65" i="2"/>
  <c r="BS66" i="2"/>
  <c r="BT66" i="2"/>
  <c r="BU66" i="2"/>
  <c r="BV66" i="2"/>
  <c r="BW66" i="2"/>
  <c r="BX66" i="2"/>
  <c r="BS67" i="2"/>
  <c r="BT67" i="2"/>
  <c r="BU67" i="2"/>
  <c r="BV67" i="2"/>
  <c r="BW67" i="2"/>
  <c r="BX67" i="2"/>
  <c r="BS68" i="2"/>
  <c r="BT68" i="2"/>
  <c r="BU68" i="2"/>
  <c r="BV68" i="2"/>
  <c r="BW68" i="2"/>
  <c r="BX68" i="2"/>
  <c r="BS69" i="2"/>
  <c r="BT69" i="2"/>
  <c r="BU69" i="2"/>
  <c r="BV69" i="2"/>
  <c r="BW69" i="2"/>
  <c r="BX69" i="2"/>
  <c r="BS70" i="2"/>
  <c r="BT70" i="2"/>
  <c r="BU70" i="2"/>
  <c r="BV70" i="2"/>
  <c r="BW70" i="2"/>
  <c r="BX70" i="2"/>
  <c r="BS71" i="2"/>
  <c r="BT71" i="2"/>
  <c r="BU71" i="2"/>
  <c r="BV71" i="2"/>
  <c r="BW71" i="2"/>
  <c r="BX71" i="2"/>
  <c r="BS72" i="2"/>
  <c r="BT72" i="2"/>
  <c r="BU72" i="2"/>
  <c r="BV72" i="2"/>
  <c r="BW72" i="2"/>
  <c r="BX72" i="2"/>
  <c r="BS73" i="2"/>
  <c r="BT73" i="2"/>
  <c r="BU73" i="2"/>
  <c r="BV73" i="2"/>
  <c r="BW73" i="2"/>
  <c r="BX73" i="2"/>
  <c r="BS74" i="2"/>
  <c r="BT74" i="2"/>
  <c r="BU74" i="2"/>
  <c r="BV74" i="2"/>
  <c r="BW74" i="2"/>
  <c r="BX74" i="2"/>
  <c r="BS75" i="2"/>
  <c r="BT75" i="2"/>
  <c r="BU75" i="2"/>
  <c r="BV75" i="2"/>
  <c r="BW75" i="2"/>
  <c r="BX75" i="2"/>
  <c r="BS76" i="2"/>
  <c r="BT76" i="2"/>
  <c r="BU76" i="2"/>
  <c r="BV76" i="2"/>
  <c r="BW76" i="2"/>
  <c r="BX76" i="2"/>
  <c r="BS77" i="2"/>
  <c r="BT77" i="2"/>
  <c r="BU77" i="2"/>
  <c r="BV77" i="2"/>
  <c r="BW77" i="2"/>
  <c r="BX77" i="2"/>
  <c r="BS78" i="2"/>
  <c r="BT78" i="2"/>
  <c r="BU78" i="2"/>
  <c r="BV78" i="2"/>
  <c r="BW78" i="2"/>
  <c r="BX78" i="2"/>
  <c r="BS79" i="2"/>
  <c r="BT79" i="2"/>
  <c r="BU79" i="2"/>
  <c r="BV79" i="2"/>
  <c r="BW79" i="2"/>
  <c r="BX79" i="2"/>
  <c r="BS80" i="2"/>
  <c r="BT80" i="2"/>
  <c r="BU80" i="2"/>
  <c r="BV80" i="2"/>
  <c r="BW80" i="2"/>
  <c r="BX80" i="2"/>
  <c r="BS81" i="2"/>
  <c r="BT81" i="2"/>
  <c r="BU81" i="2"/>
  <c r="BV81" i="2"/>
  <c r="BW81" i="2"/>
  <c r="BX81" i="2"/>
  <c r="BS82" i="2"/>
  <c r="BT82" i="2"/>
  <c r="BU82" i="2"/>
  <c r="BV82" i="2"/>
  <c r="BW82" i="2"/>
  <c r="BX82" i="2"/>
  <c r="BS83" i="2"/>
  <c r="BT83" i="2"/>
  <c r="BU83" i="2"/>
  <c r="BV83" i="2"/>
  <c r="BW83" i="2"/>
  <c r="BX83" i="2"/>
  <c r="BS84" i="2"/>
  <c r="BT84" i="2"/>
  <c r="BU84" i="2"/>
  <c r="BV84" i="2"/>
  <c r="BW84" i="2"/>
  <c r="BX84" i="2"/>
  <c r="BS85" i="2"/>
  <c r="BT85" i="2"/>
  <c r="BU85" i="2"/>
  <c r="BV85" i="2"/>
  <c r="BW85" i="2"/>
  <c r="BX85" i="2"/>
  <c r="BS86" i="2"/>
  <c r="BT86" i="2"/>
  <c r="BU86" i="2"/>
  <c r="BV86" i="2"/>
  <c r="BW86" i="2"/>
  <c r="BX86" i="2"/>
  <c r="BS87" i="2"/>
  <c r="BT87" i="2"/>
  <c r="BU87" i="2"/>
  <c r="BV87" i="2"/>
  <c r="BW87" i="2"/>
  <c r="BX87" i="2"/>
  <c r="BS88" i="2"/>
  <c r="BT88" i="2"/>
  <c r="BU88" i="2"/>
  <c r="BV88" i="2"/>
  <c r="BW88" i="2"/>
  <c r="BX88" i="2"/>
  <c r="BS89" i="2"/>
  <c r="BT89" i="2"/>
  <c r="BU89" i="2"/>
  <c r="BV89" i="2"/>
  <c r="BW89" i="2"/>
  <c r="BX89" i="2"/>
  <c r="BS90" i="2"/>
  <c r="BT90" i="2"/>
  <c r="BU90" i="2"/>
  <c r="BV90" i="2"/>
  <c r="BW90" i="2"/>
  <c r="BX90" i="2"/>
  <c r="BS91" i="2"/>
  <c r="BT91" i="2"/>
  <c r="BU91" i="2"/>
  <c r="BV91" i="2"/>
  <c r="BW91" i="2"/>
  <c r="BX91" i="2"/>
  <c r="BS92" i="2"/>
  <c r="BT92" i="2"/>
  <c r="BU92" i="2"/>
  <c r="BV92" i="2"/>
  <c r="BW92" i="2"/>
  <c r="BX92" i="2"/>
  <c r="BS93" i="2"/>
  <c r="BT93" i="2"/>
  <c r="BU93" i="2"/>
  <c r="BV93" i="2"/>
  <c r="BW93" i="2"/>
  <c r="BX93" i="2"/>
  <c r="BS94" i="2"/>
  <c r="BT94" i="2"/>
  <c r="BU94" i="2"/>
  <c r="BV94" i="2"/>
  <c r="BW94" i="2"/>
  <c r="BX94" i="2"/>
  <c r="BS95" i="2"/>
  <c r="BT95" i="2"/>
  <c r="BU95" i="2"/>
  <c r="BV95" i="2"/>
  <c r="BW95" i="2"/>
  <c r="BX95" i="2"/>
  <c r="BS96" i="2"/>
  <c r="BT96" i="2"/>
  <c r="BU96" i="2"/>
  <c r="BV96" i="2"/>
  <c r="BW96" i="2"/>
  <c r="BX96" i="2"/>
  <c r="BS97" i="2"/>
  <c r="BT97" i="2"/>
  <c r="BU97" i="2"/>
  <c r="BV97" i="2"/>
  <c r="BW97" i="2"/>
  <c r="BX97" i="2"/>
  <c r="BS98" i="2"/>
  <c r="BT98" i="2"/>
  <c r="BU98" i="2"/>
  <c r="BV98" i="2"/>
  <c r="BW98" i="2"/>
  <c r="BX98" i="2"/>
  <c r="BS99" i="2"/>
  <c r="BT99" i="2"/>
  <c r="BU99" i="2"/>
  <c r="BV99" i="2"/>
  <c r="BW99" i="2"/>
  <c r="BX99" i="2"/>
  <c r="BS100" i="2"/>
  <c r="BT100" i="2"/>
  <c r="BU100" i="2"/>
  <c r="BV100" i="2"/>
  <c r="BW100" i="2"/>
  <c r="BX100" i="2"/>
  <c r="BS101" i="2"/>
  <c r="BT101" i="2"/>
  <c r="BU101" i="2"/>
  <c r="BV101" i="2"/>
  <c r="BW101" i="2"/>
  <c r="BX101" i="2"/>
  <c r="BS102" i="2"/>
  <c r="BT102" i="2"/>
  <c r="BU102" i="2"/>
  <c r="BV102" i="2"/>
  <c r="BW102" i="2"/>
  <c r="BX102" i="2"/>
  <c r="BS103" i="2"/>
  <c r="BT103" i="2"/>
  <c r="BU103" i="2"/>
  <c r="BV103" i="2"/>
  <c r="BW103" i="2"/>
  <c r="BX103" i="2"/>
  <c r="BS104" i="2"/>
  <c r="BT104" i="2"/>
  <c r="BU104" i="2"/>
  <c r="BV104" i="2"/>
  <c r="BW104" i="2"/>
  <c r="BX104" i="2"/>
  <c r="BS105" i="2"/>
  <c r="BT105" i="2"/>
  <c r="BU105" i="2"/>
  <c r="BV105" i="2"/>
  <c r="BW105" i="2"/>
  <c r="BX105" i="2"/>
  <c r="AT55" i="2"/>
  <c r="AU55" i="2"/>
  <c r="AZ55" i="2"/>
  <c r="BC55" i="2"/>
  <c r="BG55" i="2"/>
  <c r="BH55" i="2"/>
  <c r="AT56" i="2"/>
  <c r="AU56" i="2"/>
  <c r="AZ56" i="2"/>
  <c r="BC56" i="2"/>
  <c r="BG56" i="2"/>
  <c r="BH56" i="2"/>
  <c r="AT57" i="2"/>
  <c r="AU57" i="2"/>
  <c r="AZ57" i="2"/>
  <c r="BC57" i="2"/>
  <c r="BG57" i="2"/>
  <c r="BH57" i="2"/>
  <c r="AT58" i="2"/>
  <c r="AU58" i="2"/>
  <c r="AZ58" i="2"/>
  <c r="BC58" i="2"/>
  <c r="BF58" i="2"/>
  <c r="BG58" i="2"/>
  <c r="BH58" i="2"/>
  <c r="AT59" i="2"/>
  <c r="AU59" i="2"/>
  <c r="AZ59" i="2"/>
  <c r="BC59" i="2"/>
  <c r="BF59" i="2"/>
  <c r="BG59" i="2"/>
  <c r="BH59" i="2"/>
  <c r="AT60" i="2"/>
  <c r="AU60" i="2"/>
  <c r="AZ60" i="2"/>
  <c r="BC60" i="2"/>
  <c r="BF60" i="2"/>
  <c r="BG60" i="2"/>
  <c r="BH60" i="2"/>
  <c r="AT61" i="2"/>
  <c r="AU61" i="2"/>
  <c r="AZ61" i="2"/>
  <c r="BC61" i="2"/>
  <c r="BF61" i="2"/>
  <c r="BG61" i="2"/>
  <c r="BH61" i="2"/>
  <c r="AT62" i="2"/>
  <c r="AU62" i="2"/>
  <c r="AZ62" i="2"/>
  <c r="BC62" i="2"/>
  <c r="BF62" i="2"/>
  <c r="BG62" i="2"/>
  <c r="BH62" i="2"/>
  <c r="AT63" i="2"/>
  <c r="AU63" i="2"/>
  <c r="AZ63" i="2"/>
  <c r="BC63" i="2"/>
  <c r="BF63" i="2"/>
  <c r="BG63" i="2"/>
  <c r="BH63" i="2"/>
  <c r="AT64" i="2"/>
  <c r="AU64" i="2"/>
  <c r="AZ64" i="2"/>
  <c r="BC64" i="2"/>
  <c r="BF64" i="2"/>
  <c r="BG64" i="2"/>
  <c r="BH64" i="2"/>
  <c r="AT65" i="2"/>
  <c r="AU65" i="2"/>
  <c r="AZ65" i="2"/>
  <c r="BC65" i="2"/>
  <c r="BF65" i="2"/>
  <c r="BG65" i="2"/>
  <c r="BH65" i="2"/>
  <c r="AT66" i="2"/>
  <c r="AU66" i="2"/>
  <c r="AZ66" i="2"/>
  <c r="BC66" i="2"/>
  <c r="BF66" i="2"/>
  <c r="BG66" i="2"/>
  <c r="BH66" i="2"/>
  <c r="AT67" i="2"/>
  <c r="AU67" i="2"/>
  <c r="AZ67" i="2"/>
  <c r="BC67" i="2"/>
  <c r="BF67" i="2"/>
  <c r="BG67" i="2"/>
  <c r="BH67" i="2"/>
  <c r="AT68" i="2"/>
  <c r="AU68" i="2"/>
  <c r="AZ68" i="2"/>
  <c r="BC68" i="2"/>
  <c r="BF68" i="2"/>
  <c r="BG68" i="2"/>
  <c r="BH68" i="2"/>
  <c r="AT69" i="2"/>
  <c r="AU69" i="2"/>
  <c r="AZ69" i="2"/>
  <c r="BC69" i="2"/>
  <c r="BF69" i="2"/>
  <c r="BG69" i="2"/>
  <c r="BH69" i="2"/>
  <c r="AT70" i="2"/>
  <c r="AU70" i="2"/>
  <c r="AZ70" i="2"/>
  <c r="BC70" i="2"/>
  <c r="BF70" i="2"/>
  <c r="BG70" i="2"/>
  <c r="BH70" i="2"/>
  <c r="AT71" i="2"/>
  <c r="AU71" i="2"/>
  <c r="AZ71" i="2"/>
  <c r="BC71" i="2"/>
  <c r="BF71" i="2"/>
  <c r="BG71" i="2"/>
  <c r="BH71" i="2"/>
  <c r="AT72" i="2"/>
  <c r="AU72" i="2"/>
  <c r="AZ72" i="2"/>
  <c r="BC72" i="2"/>
  <c r="BF72" i="2"/>
  <c r="BG72" i="2"/>
  <c r="BH72" i="2"/>
  <c r="AT73" i="2"/>
  <c r="AU73" i="2"/>
  <c r="AZ73" i="2"/>
  <c r="BC73" i="2"/>
  <c r="BF73" i="2"/>
  <c r="BG73" i="2"/>
  <c r="BH73" i="2"/>
  <c r="AT74" i="2"/>
  <c r="AU74" i="2"/>
  <c r="AZ74" i="2"/>
  <c r="BC74" i="2"/>
  <c r="BF74" i="2"/>
  <c r="BG74" i="2"/>
  <c r="BH74" i="2"/>
  <c r="AT75" i="2"/>
  <c r="AU75" i="2"/>
  <c r="AZ75" i="2"/>
  <c r="BC75" i="2"/>
  <c r="BF75" i="2"/>
  <c r="BG75" i="2"/>
  <c r="BH75" i="2"/>
  <c r="AT76" i="2"/>
  <c r="AU76" i="2"/>
  <c r="AZ76" i="2"/>
  <c r="BC76" i="2"/>
  <c r="BF76" i="2"/>
  <c r="BG76" i="2"/>
  <c r="BH76" i="2"/>
  <c r="AT77" i="2"/>
  <c r="AU77" i="2"/>
  <c r="AZ77" i="2"/>
  <c r="BC77" i="2"/>
  <c r="BF77" i="2"/>
  <c r="BG77" i="2"/>
  <c r="BH77" i="2"/>
  <c r="AT78" i="2"/>
  <c r="AU78" i="2"/>
  <c r="AZ78" i="2"/>
  <c r="BC78" i="2"/>
  <c r="BF78" i="2"/>
  <c r="BG78" i="2"/>
  <c r="BH78" i="2"/>
  <c r="AT79" i="2"/>
  <c r="AU79" i="2"/>
  <c r="AZ79" i="2"/>
  <c r="BC79" i="2"/>
  <c r="BF79" i="2"/>
  <c r="BG79" i="2"/>
  <c r="BH79" i="2"/>
  <c r="AT80" i="2"/>
  <c r="AU80" i="2"/>
  <c r="AZ80" i="2"/>
  <c r="BC80" i="2"/>
  <c r="BF80" i="2"/>
  <c r="BG80" i="2"/>
  <c r="BH80" i="2"/>
  <c r="AT81" i="2"/>
  <c r="AU81" i="2"/>
  <c r="AZ81" i="2"/>
  <c r="BC81" i="2"/>
  <c r="BF81" i="2"/>
  <c r="BG81" i="2"/>
  <c r="BH81" i="2"/>
  <c r="AT82" i="2"/>
  <c r="AU82" i="2"/>
  <c r="AZ82" i="2"/>
  <c r="BC82" i="2"/>
  <c r="BF82" i="2"/>
  <c r="BG82" i="2"/>
  <c r="BH82" i="2"/>
  <c r="AT83" i="2"/>
  <c r="AU83" i="2"/>
  <c r="AZ83" i="2"/>
  <c r="BC83" i="2"/>
  <c r="BF83" i="2"/>
  <c r="BG83" i="2"/>
  <c r="BH83" i="2"/>
  <c r="AT84" i="2"/>
  <c r="AU84" i="2"/>
  <c r="AZ84" i="2"/>
  <c r="BC84" i="2"/>
  <c r="BF84" i="2"/>
  <c r="BG84" i="2"/>
  <c r="BH84" i="2"/>
  <c r="AT85" i="2"/>
  <c r="AU85" i="2"/>
  <c r="AZ85" i="2"/>
  <c r="BC85" i="2"/>
  <c r="BF85" i="2"/>
  <c r="BG85" i="2"/>
  <c r="BH85" i="2"/>
  <c r="AT86" i="2"/>
  <c r="AU86" i="2"/>
  <c r="AZ86" i="2"/>
  <c r="BC86" i="2"/>
  <c r="BF86" i="2"/>
  <c r="BG86" i="2"/>
  <c r="BH86" i="2"/>
  <c r="AT87" i="2"/>
  <c r="AU87" i="2"/>
  <c r="AZ87" i="2"/>
  <c r="BC87" i="2"/>
  <c r="BF87" i="2"/>
  <c r="BG87" i="2"/>
  <c r="BH87" i="2"/>
  <c r="AT88" i="2"/>
  <c r="AU88" i="2"/>
  <c r="AZ88" i="2"/>
  <c r="BC88" i="2"/>
  <c r="BF88" i="2"/>
  <c r="BG88" i="2"/>
  <c r="BH88" i="2"/>
  <c r="AT89" i="2"/>
  <c r="AU89" i="2"/>
  <c r="AZ89" i="2"/>
  <c r="BC89" i="2"/>
  <c r="BF89" i="2"/>
  <c r="BG89" i="2"/>
  <c r="BH89" i="2"/>
  <c r="AT90" i="2"/>
  <c r="AU90" i="2"/>
  <c r="AZ90" i="2"/>
  <c r="BC90" i="2"/>
  <c r="BF90" i="2"/>
  <c r="BG90" i="2"/>
  <c r="BH90" i="2"/>
  <c r="AT91" i="2"/>
  <c r="AU91" i="2"/>
  <c r="AZ91" i="2"/>
  <c r="BC91" i="2"/>
  <c r="BF91" i="2"/>
  <c r="BG91" i="2"/>
  <c r="BH91" i="2"/>
  <c r="AT92" i="2"/>
  <c r="AU92" i="2"/>
  <c r="AZ92" i="2"/>
  <c r="BC92" i="2"/>
  <c r="BF92" i="2"/>
  <c r="BG92" i="2"/>
  <c r="BH92" i="2"/>
  <c r="AT93" i="2"/>
  <c r="AU93" i="2"/>
  <c r="AZ93" i="2"/>
  <c r="BC93" i="2"/>
  <c r="BF93" i="2"/>
  <c r="BG93" i="2"/>
  <c r="BH93" i="2"/>
  <c r="AT94" i="2"/>
  <c r="AU94" i="2"/>
  <c r="AZ94" i="2"/>
  <c r="BC94" i="2"/>
  <c r="BF94" i="2"/>
  <c r="BG94" i="2"/>
  <c r="BH94" i="2"/>
  <c r="AT95" i="2"/>
  <c r="AU95" i="2"/>
  <c r="AZ95" i="2"/>
  <c r="BC95" i="2"/>
  <c r="BF95" i="2"/>
  <c r="BG95" i="2"/>
  <c r="BH95" i="2"/>
  <c r="AT96" i="2"/>
  <c r="AU96" i="2"/>
  <c r="AZ96" i="2"/>
  <c r="BC96" i="2"/>
  <c r="BF96" i="2"/>
  <c r="BG96" i="2"/>
  <c r="BH96" i="2"/>
  <c r="AT97" i="2"/>
  <c r="AU97" i="2"/>
  <c r="AZ97" i="2"/>
  <c r="BC97" i="2"/>
  <c r="BF97" i="2"/>
  <c r="BG97" i="2"/>
  <c r="BH97" i="2"/>
  <c r="AT98" i="2"/>
  <c r="AU98" i="2"/>
  <c r="AZ98" i="2"/>
  <c r="BC98" i="2"/>
  <c r="BF98" i="2"/>
  <c r="BG98" i="2"/>
  <c r="BH98" i="2"/>
  <c r="AT99" i="2"/>
  <c r="AU99" i="2"/>
  <c r="AZ99" i="2"/>
  <c r="BC99" i="2"/>
  <c r="BF99" i="2"/>
  <c r="BG99" i="2"/>
  <c r="BH99" i="2"/>
  <c r="AT100" i="2"/>
  <c r="AU100" i="2"/>
  <c r="AZ100" i="2"/>
  <c r="BC100" i="2"/>
  <c r="BF100" i="2"/>
  <c r="BG100" i="2"/>
  <c r="BH100" i="2"/>
  <c r="AT101" i="2"/>
  <c r="AU101" i="2"/>
  <c r="AZ101" i="2"/>
  <c r="BC101" i="2"/>
  <c r="BF101" i="2"/>
  <c r="BG101" i="2"/>
  <c r="BH101" i="2"/>
  <c r="AT102" i="2"/>
  <c r="AU102" i="2"/>
  <c r="AZ102" i="2"/>
  <c r="BC102" i="2"/>
  <c r="BF102" i="2"/>
  <c r="BG102" i="2"/>
  <c r="BH102" i="2"/>
  <c r="AT103" i="2"/>
  <c r="AU103" i="2"/>
  <c r="AZ103" i="2"/>
  <c r="BC103" i="2"/>
  <c r="BF103" i="2"/>
  <c r="BG103" i="2"/>
  <c r="BH103" i="2"/>
  <c r="AT104" i="2"/>
  <c r="AU104" i="2"/>
  <c r="AZ104" i="2"/>
  <c r="BC104" i="2"/>
  <c r="BF104" i="2"/>
  <c r="BG104" i="2"/>
  <c r="BH104" i="2"/>
  <c r="AT105" i="2"/>
  <c r="AU105" i="2"/>
  <c r="AZ105" i="2"/>
  <c r="BC105" i="2"/>
  <c r="BG105" i="2"/>
  <c r="BH105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6" i="2"/>
  <c r="AI1" i="2"/>
  <c r="B68" i="9"/>
  <c r="G68" i="9"/>
  <c r="B64" i="9"/>
  <c r="G64" i="9"/>
  <c r="B60" i="9"/>
  <c r="G60" i="9"/>
  <c r="B56" i="9"/>
  <c r="G56" i="9"/>
  <c r="B52" i="9"/>
  <c r="G52" i="9"/>
  <c r="B71" i="9"/>
  <c r="G71" i="9"/>
  <c r="B67" i="9"/>
  <c r="G67" i="9"/>
  <c r="B63" i="9"/>
  <c r="G63" i="9"/>
  <c r="B59" i="9"/>
  <c r="G59" i="9"/>
  <c r="B55" i="9"/>
  <c r="G55" i="9"/>
  <c r="B51" i="9"/>
  <c r="G51" i="9"/>
  <c r="B70" i="9"/>
  <c r="G70" i="9"/>
  <c r="B66" i="9"/>
  <c r="G66" i="9"/>
  <c r="B62" i="9"/>
  <c r="G62" i="9"/>
  <c r="B58" i="9"/>
  <c r="G58" i="9"/>
  <c r="B54" i="9"/>
  <c r="G54" i="9"/>
  <c r="B50" i="9"/>
  <c r="G50" i="9"/>
  <c r="B69" i="9"/>
  <c r="G69" i="9"/>
  <c r="B65" i="9"/>
  <c r="G65" i="9"/>
  <c r="B61" i="9"/>
  <c r="G61" i="9"/>
  <c r="B57" i="9"/>
  <c r="G57" i="9"/>
  <c r="B53" i="9"/>
  <c r="G53" i="9"/>
  <c r="B43" i="9"/>
  <c r="G43" i="9"/>
  <c r="B39" i="9"/>
  <c r="G39" i="9"/>
  <c r="B35" i="9"/>
  <c r="G35" i="9"/>
  <c r="B31" i="9"/>
  <c r="G31" i="9"/>
  <c r="B27" i="9"/>
  <c r="G27" i="9"/>
  <c r="B36" i="9"/>
  <c r="G36" i="9"/>
  <c r="B32" i="9"/>
  <c r="G32" i="9"/>
  <c r="B42" i="9"/>
  <c r="G42" i="9"/>
  <c r="B38" i="9"/>
  <c r="G38" i="9"/>
  <c r="B34" i="9"/>
  <c r="G34" i="9"/>
  <c r="B30" i="9"/>
  <c r="G30" i="9"/>
  <c r="B44" i="9"/>
  <c r="G44" i="9"/>
  <c r="B40" i="9"/>
  <c r="G40" i="9"/>
  <c r="B28" i="9"/>
  <c r="G28" i="9"/>
  <c r="B45" i="9"/>
  <c r="G45" i="9"/>
  <c r="B41" i="9"/>
  <c r="G41" i="9"/>
  <c r="B37" i="9"/>
  <c r="G37" i="9"/>
  <c r="B33" i="9"/>
  <c r="G33" i="9"/>
  <c r="B29" i="9"/>
  <c r="G29" i="9"/>
  <c r="AS14" i="14"/>
  <c r="B87" i="10"/>
  <c r="E87" i="10"/>
  <c r="B85" i="10"/>
  <c r="E85" i="10"/>
  <c r="B83" i="10"/>
  <c r="E83" i="10"/>
  <c r="B99" i="10"/>
  <c r="E99" i="10"/>
  <c r="B97" i="10"/>
  <c r="E97" i="10"/>
  <c r="B95" i="10"/>
  <c r="E95" i="10"/>
  <c r="B93" i="10"/>
  <c r="E93" i="10"/>
  <c r="B91" i="10"/>
  <c r="E91" i="10"/>
  <c r="B89" i="10"/>
  <c r="E89" i="10"/>
  <c r="B86" i="10"/>
  <c r="E86" i="10"/>
  <c r="B84" i="10"/>
  <c r="E84" i="10"/>
  <c r="B100" i="10"/>
  <c r="E100" i="10"/>
  <c r="B98" i="10"/>
  <c r="E98" i="10"/>
  <c r="B96" i="10"/>
  <c r="E96" i="10"/>
  <c r="B94" i="10"/>
  <c r="E94" i="10"/>
  <c r="B92" i="10"/>
  <c r="E92" i="10"/>
  <c r="B90" i="10"/>
  <c r="E90" i="10"/>
  <c r="B88" i="10"/>
  <c r="E88" i="10"/>
  <c r="B301" i="10"/>
  <c r="E301" i="10"/>
  <c r="B299" i="10"/>
  <c r="E299" i="10"/>
  <c r="B297" i="10"/>
  <c r="E297" i="10"/>
  <c r="B295" i="10"/>
  <c r="E295" i="10"/>
  <c r="B293" i="10"/>
  <c r="E293" i="10"/>
  <c r="B291" i="10"/>
  <c r="E291" i="10"/>
  <c r="B289" i="10"/>
  <c r="E289" i="10"/>
  <c r="B287" i="10"/>
  <c r="E287" i="10"/>
  <c r="B285" i="10"/>
  <c r="E285" i="10"/>
  <c r="B283" i="10"/>
  <c r="E283" i="10"/>
  <c r="B281" i="10"/>
  <c r="E281" i="10"/>
  <c r="B279" i="10"/>
  <c r="E279" i="10"/>
  <c r="B277" i="10"/>
  <c r="E277" i="10"/>
  <c r="B275" i="10"/>
  <c r="E275" i="10"/>
  <c r="B273" i="10"/>
  <c r="E273" i="10"/>
  <c r="B271" i="10"/>
  <c r="E271" i="10"/>
  <c r="B269" i="10"/>
  <c r="E269" i="10"/>
  <c r="B267" i="10"/>
  <c r="E267" i="10"/>
  <c r="B265" i="10"/>
  <c r="E265" i="10"/>
  <c r="B263" i="10"/>
  <c r="E263" i="10"/>
  <c r="B261" i="10"/>
  <c r="E261" i="10"/>
  <c r="B259" i="10"/>
  <c r="E259" i="10"/>
  <c r="B257" i="10"/>
  <c r="E257" i="10"/>
  <c r="B302" i="10"/>
  <c r="E302" i="10"/>
  <c r="B300" i="10"/>
  <c r="E300" i="10"/>
  <c r="B298" i="10"/>
  <c r="E298" i="10"/>
  <c r="B296" i="10"/>
  <c r="E296" i="10"/>
  <c r="B294" i="10"/>
  <c r="E294" i="10"/>
  <c r="B292" i="10"/>
  <c r="E292" i="10"/>
  <c r="B290" i="10"/>
  <c r="E290" i="10"/>
  <c r="B288" i="10"/>
  <c r="E288" i="10"/>
  <c r="B286" i="10"/>
  <c r="E286" i="10"/>
  <c r="B284" i="10"/>
  <c r="E284" i="10"/>
  <c r="B282" i="10"/>
  <c r="E282" i="10"/>
  <c r="B280" i="10"/>
  <c r="E280" i="10"/>
  <c r="B278" i="10"/>
  <c r="E278" i="10"/>
  <c r="B276" i="10"/>
  <c r="E276" i="10"/>
  <c r="B274" i="10"/>
  <c r="E274" i="10"/>
  <c r="B272" i="10"/>
  <c r="E272" i="10"/>
  <c r="B270" i="10"/>
  <c r="E270" i="10"/>
  <c r="B268" i="10"/>
  <c r="E268" i="10"/>
  <c r="B266" i="10"/>
  <c r="E266" i="10"/>
  <c r="B264" i="10"/>
  <c r="E264" i="10"/>
  <c r="B262" i="10"/>
  <c r="E262" i="10"/>
  <c r="B260" i="10"/>
  <c r="E260" i="10"/>
  <c r="B258" i="10"/>
  <c r="E258" i="10"/>
  <c r="B55" i="10"/>
  <c r="E55" i="10"/>
  <c r="B81" i="10"/>
  <c r="E81" i="10"/>
  <c r="B79" i="10"/>
  <c r="E79" i="10"/>
  <c r="B77" i="10"/>
  <c r="E77" i="10"/>
  <c r="B75" i="10"/>
  <c r="E75" i="10"/>
  <c r="B73" i="10"/>
  <c r="E73" i="10"/>
  <c r="B71" i="10"/>
  <c r="E71" i="10"/>
  <c r="B69" i="10"/>
  <c r="E69" i="10"/>
  <c r="B67" i="10"/>
  <c r="E67" i="10"/>
  <c r="B65" i="10"/>
  <c r="E65" i="10"/>
  <c r="B63" i="10"/>
  <c r="E63" i="10"/>
  <c r="B61" i="10"/>
  <c r="E61" i="10"/>
  <c r="B59" i="10"/>
  <c r="E59" i="10"/>
  <c r="B57" i="10"/>
  <c r="E57" i="10"/>
  <c r="B82" i="10"/>
  <c r="E82" i="10"/>
  <c r="B80" i="10"/>
  <c r="E80" i="10"/>
  <c r="B78" i="10"/>
  <c r="E78" i="10"/>
  <c r="B76" i="10"/>
  <c r="E76" i="10"/>
  <c r="B74" i="10"/>
  <c r="E74" i="10"/>
  <c r="B72" i="10"/>
  <c r="E72" i="10"/>
  <c r="B70" i="10"/>
  <c r="E70" i="10"/>
  <c r="B68" i="10"/>
  <c r="E68" i="10"/>
  <c r="B66" i="10"/>
  <c r="E66" i="10"/>
  <c r="B64" i="10"/>
  <c r="E64" i="10"/>
  <c r="B62" i="10"/>
  <c r="E62" i="10"/>
  <c r="B60" i="10"/>
  <c r="E60" i="10"/>
  <c r="B58" i="10"/>
  <c r="E58" i="10"/>
  <c r="B56" i="10"/>
  <c r="E56" i="10"/>
  <c r="B54" i="10"/>
  <c r="E54" i="10"/>
  <c r="B256" i="10"/>
  <c r="E256" i="10"/>
  <c r="AO1" i="2"/>
  <c r="AO2" i="2"/>
  <c r="B255" i="10"/>
  <c r="B53" i="10"/>
  <c r="B254" i="10"/>
  <c r="B52" i="10"/>
  <c r="B253" i="10"/>
  <c r="B51" i="10"/>
  <c r="C8" i="11"/>
  <c r="C7" i="11"/>
  <c r="I89" i="9"/>
  <c r="I82" i="9"/>
  <c r="I71" i="9"/>
  <c r="M29" i="9"/>
  <c r="M89" i="9"/>
  <c r="E89" i="9"/>
  <c r="I88" i="9"/>
  <c r="I94" i="9"/>
  <c r="K93" i="9"/>
  <c r="I86" i="9"/>
  <c r="I55" i="9"/>
  <c r="K52" i="9"/>
  <c r="M45" i="9"/>
  <c r="I92" i="9"/>
  <c r="I91" i="9"/>
  <c r="K89" i="9"/>
  <c r="C89" i="9"/>
  <c r="M88" i="9"/>
  <c r="E88" i="9"/>
  <c r="K87" i="9"/>
  <c r="M86" i="9"/>
  <c r="E86" i="9"/>
  <c r="I85" i="9"/>
  <c r="I84" i="9"/>
  <c r="I63" i="9"/>
  <c r="M94" i="9"/>
  <c r="E94" i="9"/>
  <c r="M93" i="9"/>
  <c r="I93" i="9"/>
  <c r="E93" i="9"/>
  <c r="M92" i="9"/>
  <c r="E92" i="9"/>
  <c r="M91" i="9"/>
  <c r="E91" i="9"/>
  <c r="I90" i="9"/>
  <c r="K86" i="9"/>
  <c r="M85" i="9"/>
  <c r="E85" i="9"/>
  <c r="M84" i="9"/>
  <c r="E84" i="9"/>
  <c r="I83" i="9"/>
  <c r="M82" i="9"/>
  <c r="E82" i="9"/>
  <c r="I81" i="9"/>
  <c r="I80" i="9"/>
  <c r="I67" i="9"/>
  <c r="I59" i="9"/>
  <c r="J51" i="9"/>
  <c r="M37" i="9"/>
  <c r="I100" i="9"/>
  <c r="K91" i="9"/>
  <c r="C91" i="9"/>
  <c r="M90" i="9"/>
  <c r="E90" i="9"/>
  <c r="K82" i="9"/>
  <c r="M81" i="9"/>
  <c r="E81" i="9"/>
  <c r="M80" i="9"/>
  <c r="E80" i="9"/>
  <c r="I79" i="9"/>
  <c r="M71" i="9"/>
  <c r="E71" i="9"/>
  <c r="I70" i="9"/>
  <c r="I69" i="9"/>
  <c r="M63" i="9"/>
  <c r="E63" i="9"/>
  <c r="I62" i="9"/>
  <c r="I61" i="9"/>
  <c r="M55" i="9"/>
  <c r="E55" i="9"/>
  <c r="I54" i="9"/>
  <c r="AE206" i="2"/>
  <c r="AE204" i="2"/>
  <c r="AE202" i="2"/>
  <c r="AE200" i="2"/>
  <c r="AE198" i="2"/>
  <c r="AE196" i="2"/>
  <c r="AE194" i="2"/>
  <c r="AE192" i="2"/>
  <c r="AE190" i="2"/>
  <c r="AE188" i="2"/>
  <c r="AE186" i="2"/>
  <c r="AE184" i="2"/>
  <c r="AE182" i="2"/>
  <c r="AE180" i="2"/>
  <c r="AE178" i="2"/>
  <c r="AE176" i="2"/>
  <c r="AE174" i="2"/>
  <c r="AE172" i="2"/>
  <c r="AE170" i="2"/>
  <c r="AE168" i="2"/>
  <c r="AE166" i="2"/>
  <c r="AE164" i="2"/>
  <c r="AE162" i="2"/>
  <c r="AE160" i="2"/>
  <c r="AE158" i="2"/>
  <c r="AE156" i="2"/>
  <c r="AE154" i="2"/>
  <c r="AE152" i="2"/>
  <c r="AE150" i="2"/>
  <c r="AE148" i="2"/>
  <c r="AE146" i="2"/>
  <c r="AE205" i="2"/>
  <c r="AE203" i="2"/>
  <c r="AE201" i="2"/>
  <c r="AE199" i="2"/>
  <c r="AE197" i="2"/>
  <c r="AE195" i="2"/>
  <c r="AE193" i="2"/>
  <c r="AE191" i="2"/>
  <c r="AE189" i="2"/>
  <c r="AE187" i="2"/>
  <c r="AE185" i="2"/>
  <c r="AE183" i="2"/>
  <c r="AE181" i="2"/>
  <c r="AE179" i="2"/>
  <c r="AE177" i="2"/>
  <c r="AE175" i="2"/>
  <c r="AE173" i="2"/>
  <c r="AE171" i="2"/>
  <c r="AE169" i="2"/>
  <c r="AE167" i="2"/>
  <c r="AE165" i="2"/>
  <c r="AE163" i="2"/>
  <c r="AE161" i="2"/>
  <c r="AE159" i="2"/>
  <c r="AE157" i="2"/>
  <c r="AE155" i="2"/>
  <c r="AE153" i="2"/>
  <c r="AE151" i="2"/>
  <c r="AE149" i="2"/>
  <c r="AE147" i="2"/>
  <c r="M100" i="9"/>
  <c r="E100" i="9"/>
  <c r="I99" i="9"/>
  <c r="I98" i="9"/>
  <c r="K92" i="9"/>
  <c r="C92" i="9"/>
  <c r="K90" i="9"/>
  <c r="C90" i="9"/>
  <c r="K88" i="9"/>
  <c r="C88" i="9"/>
  <c r="M87" i="9"/>
  <c r="I87" i="9"/>
  <c r="E87" i="9"/>
  <c r="K84" i="9"/>
  <c r="M83" i="9"/>
  <c r="E83" i="9"/>
  <c r="K80" i="9"/>
  <c r="M79" i="9"/>
  <c r="E79" i="9"/>
  <c r="I73" i="9"/>
  <c r="K71" i="9"/>
  <c r="C71" i="9"/>
  <c r="M70" i="9"/>
  <c r="E70" i="9"/>
  <c r="M69" i="9"/>
  <c r="E69" i="9"/>
  <c r="I68" i="9"/>
  <c r="M67" i="9"/>
  <c r="E67" i="9"/>
  <c r="I66" i="9"/>
  <c r="I65" i="9"/>
  <c r="K63" i="9"/>
  <c r="C63" i="9"/>
  <c r="M62" i="9"/>
  <c r="E62" i="9"/>
  <c r="M61" i="9"/>
  <c r="E61" i="9"/>
  <c r="I60" i="9"/>
  <c r="M59" i="9"/>
  <c r="E59" i="9"/>
  <c r="I58" i="9"/>
  <c r="I57" i="9"/>
  <c r="K55" i="9"/>
  <c r="C55" i="9"/>
  <c r="M54" i="9"/>
  <c r="E54" i="9"/>
  <c r="M53" i="9"/>
  <c r="E53" i="9"/>
  <c r="M52" i="9"/>
  <c r="E52" i="9"/>
  <c r="N51" i="9"/>
  <c r="M49" i="9"/>
  <c r="M44" i="9"/>
  <c r="M43" i="9"/>
  <c r="M41" i="9"/>
  <c r="M36" i="9"/>
  <c r="M35" i="9"/>
  <c r="M33" i="9"/>
  <c r="M28" i="9"/>
  <c r="B86" i="9"/>
  <c r="D86" i="9"/>
  <c r="F86" i="9"/>
  <c r="H86" i="9"/>
  <c r="J86" i="9"/>
  <c r="L86" i="9"/>
  <c r="N86" i="9"/>
  <c r="B84" i="9"/>
  <c r="D84" i="9"/>
  <c r="F84" i="9"/>
  <c r="H84" i="9"/>
  <c r="J84" i="9"/>
  <c r="L84" i="9"/>
  <c r="N84" i="9"/>
  <c r="B82" i="9"/>
  <c r="D82" i="9"/>
  <c r="F82" i="9"/>
  <c r="H82" i="9"/>
  <c r="J82" i="9"/>
  <c r="L82" i="9"/>
  <c r="N82" i="9"/>
  <c r="B80" i="9"/>
  <c r="D80" i="9"/>
  <c r="F80" i="9"/>
  <c r="H80" i="9"/>
  <c r="J80" i="9"/>
  <c r="L80" i="9"/>
  <c r="N80" i="9"/>
  <c r="F78" i="9"/>
  <c r="J78" i="9"/>
  <c r="B77" i="9"/>
  <c r="E77" i="9"/>
  <c r="M77" i="9"/>
  <c r="B49" i="9"/>
  <c r="B48" i="9"/>
  <c r="M48" i="9"/>
  <c r="B47" i="9"/>
  <c r="M47" i="9"/>
  <c r="I103" i="9"/>
  <c r="K100" i="9"/>
  <c r="C100" i="9"/>
  <c r="M99" i="9"/>
  <c r="E99" i="9"/>
  <c r="M98" i="9"/>
  <c r="E98" i="9"/>
  <c r="I97" i="9"/>
  <c r="K94" i="9"/>
  <c r="C94" i="9"/>
  <c r="N93" i="9"/>
  <c r="L93" i="9"/>
  <c r="J93" i="9"/>
  <c r="H93" i="9"/>
  <c r="F93" i="9"/>
  <c r="C93" i="9"/>
  <c r="N92" i="9"/>
  <c r="L92" i="9"/>
  <c r="J92" i="9"/>
  <c r="H92" i="9"/>
  <c r="F92" i="9"/>
  <c r="D92" i="9"/>
  <c r="N91" i="9"/>
  <c r="L91" i="9"/>
  <c r="J91" i="9"/>
  <c r="H91" i="9"/>
  <c r="F91" i="9"/>
  <c r="D91" i="9"/>
  <c r="N90" i="9"/>
  <c r="L90" i="9"/>
  <c r="J90" i="9"/>
  <c r="H90" i="9"/>
  <c r="F90" i="9"/>
  <c r="D90" i="9"/>
  <c r="N89" i="9"/>
  <c r="L89" i="9"/>
  <c r="J89" i="9"/>
  <c r="H89" i="9"/>
  <c r="F89" i="9"/>
  <c r="D89" i="9"/>
  <c r="N88" i="9"/>
  <c r="L88" i="9"/>
  <c r="J88" i="9"/>
  <c r="H88" i="9"/>
  <c r="F88" i="9"/>
  <c r="D88" i="9"/>
  <c r="N87" i="9"/>
  <c r="L87" i="9"/>
  <c r="J87" i="9"/>
  <c r="H87" i="9"/>
  <c r="F87" i="9"/>
  <c r="K85" i="9"/>
  <c r="K83" i="9"/>
  <c r="K81" i="9"/>
  <c r="K79" i="9"/>
  <c r="B87" i="9"/>
  <c r="D87" i="9"/>
  <c r="B85" i="9"/>
  <c r="D85" i="9"/>
  <c r="F85" i="9"/>
  <c r="H85" i="9"/>
  <c r="J85" i="9"/>
  <c r="L85" i="9"/>
  <c r="N85" i="9"/>
  <c r="B83" i="9"/>
  <c r="D83" i="9"/>
  <c r="F83" i="9"/>
  <c r="H83" i="9"/>
  <c r="J83" i="9"/>
  <c r="L83" i="9"/>
  <c r="N83" i="9"/>
  <c r="B81" i="9"/>
  <c r="D81" i="9"/>
  <c r="F81" i="9"/>
  <c r="H81" i="9"/>
  <c r="J81" i="9"/>
  <c r="L81" i="9"/>
  <c r="N81" i="9"/>
  <c r="B79" i="9"/>
  <c r="D79" i="9"/>
  <c r="F79" i="9"/>
  <c r="H79" i="9"/>
  <c r="J79" i="9"/>
  <c r="L79" i="9"/>
  <c r="N79" i="9"/>
  <c r="E76" i="9"/>
  <c r="I76" i="9"/>
  <c r="B75" i="9"/>
  <c r="E75" i="9"/>
  <c r="M75" i="9"/>
  <c r="B46" i="9"/>
  <c r="M40" i="9"/>
  <c r="M39" i="9"/>
  <c r="M32" i="9"/>
  <c r="M31" i="9"/>
  <c r="AE103" i="2"/>
  <c r="AE101" i="2"/>
  <c r="AE99" i="2"/>
  <c r="AE97" i="2"/>
  <c r="AE95" i="2"/>
  <c r="AE93" i="2"/>
  <c r="AE91" i="2"/>
  <c r="AE89" i="2"/>
  <c r="AE87" i="2"/>
  <c r="AE85" i="2"/>
  <c r="AE83" i="2"/>
  <c r="AE81" i="2"/>
  <c r="AE79" i="2"/>
  <c r="AE77" i="2"/>
  <c r="AE75" i="2"/>
  <c r="AE73" i="2"/>
  <c r="AE71" i="2"/>
  <c r="AE69" i="2"/>
  <c r="AE67" i="2"/>
  <c r="AE65" i="2"/>
  <c r="AE63" i="2"/>
  <c r="AE61" i="2"/>
  <c r="AE59" i="2"/>
  <c r="AE57" i="2"/>
  <c r="AE55" i="2"/>
  <c r="AE104" i="2"/>
  <c r="AE102" i="2"/>
  <c r="AE100" i="2"/>
  <c r="AE98" i="2"/>
  <c r="AE96" i="2"/>
  <c r="AE94" i="2"/>
  <c r="AE92" i="2"/>
  <c r="AE90" i="2"/>
  <c r="AE88" i="2"/>
  <c r="AE86" i="2"/>
  <c r="AE84" i="2"/>
  <c r="AE82" i="2"/>
  <c r="AE80" i="2"/>
  <c r="AE78" i="2"/>
  <c r="AE76" i="2"/>
  <c r="AE74" i="2"/>
  <c r="AE72" i="2"/>
  <c r="AE70" i="2"/>
  <c r="AE68" i="2"/>
  <c r="AE66" i="2"/>
  <c r="AE64" i="2"/>
  <c r="AE62" i="2"/>
  <c r="AE60" i="2"/>
  <c r="AE58" i="2"/>
  <c r="AE56" i="2"/>
  <c r="K75" i="9"/>
  <c r="C75" i="9"/>
  <c r="I74" i="9"/>
  <c r="M73" i="9"/>
  <c r="E73" i="9"/>
  <c r="I72" i="9"/>
  <c r="K67" i="9"/>
  <c r="C67" i="9"/>
  <c r="M66" i="9"/>
  <c r="E66" i="9"/>
  <c r="M65" i="9"/>
  <c r="E65" i="9"/>
  <c r="I64" i="9"/>
  <c r="K59" i="9"/>
  <c r="C59" i="9"/>
  <c r="M58" i="9"/>
  <c r="E58" i="9"/>
  <c r="M57" i="9"/>
  <c r="E57" i="9"/>
  <c r="I56" i="9"/>
  <c r="D51" i="9"/>
  <c r="M50" i="9"/>
  <c r="M46" i="9"/>
  <c r="M42" i="9"/>
  <c r="M38" i="9"/>
  <c r="M34" i="9"/>
  <c r="M30" i="9"/>
  <c r="M27" i="9"/>
  <c r="AE207" i="2"/>
  <c r="K77" i="9"/>
  <c r="C77" i="9"/>
  <c r="M76" i="9"/>
  <c r="K73" i="9"/>
  <c r="C73" i="9"/>
  <c r="M72" i="9"/>
  <c r="E72" i="9"/>
  <c r="K69" i="9"/>
  <c r="C69" i="9"/>
  <c r="M68" i="9"/>
  <c r="E68" i="9"/>
  <c r="K65" i="9"/>
  <c r="C65" i="9"/>
  <c r="M64" i="9"/>
  <c r="E64" i="9"/>
  <c r="K61" i="9"/>
  <c r="C61" i="9"/>
  <c r="M60" i="9"/>
  <c r="E60" i="9"/>
  <c r="K57" i="9"/>
  <c r="C57" i="9"/>
  <c r="M56" i="9"/>
  <c r="E56" i="9"/>
  <c r="K53" i="9"/>
  <c r="C53" i="9"/>
  <c r="N52" i="9"/>
  <c r="J52" i="9"/>
  <c r="C52" i="9"/>
  <c r="AE105" i="2"/>
  <c r="B303" i="10"/>
  <c r="B101" i="10"/>
  <c r="H303" i="10"/>
  <c r="C303" i="10"/>
  <c r="H295" i="10"/>
  <c r="C295" i="10"/>
  <c r="H287" i="10"/>
  <c r="C287" i="10"/>
  <c r="H279" i="10"/>
  <c r="C279" i="10"/>
  <c r="H271" i="10"/>
  <c r="C271" i="10"/>
  <c r="H263" i="10"/>
  <c r="C263" i="10"/>
  <c r="H255" i="10"/>
  <c r="C255" i="10"/>
  <c r="G303" i="10"/>
  <c r="H302" i="10"/>
  <c r="C302" i="10"/>
  <c r="H301" i="10"/>
  <c r="C301" i="10"/>
  <c r="H299" i="10"/>
  <c r="C299" i="10"/>
  <c r="G295" i="10"/>
  <c r="H294" i="10"/>
  <c r="C294" i="10"/>
  <c r="H293" i="10"/>
  <c r="C293" i="10"/>
  <c r="H291" i="10"/>
  <c r="C291" i="10"/>
  <c r="G287" i="10"/>
  <c r="H286" i="10"/>
  <c r="C286" i="10"/>
  <c r="H285" i="10"/>
  <c r="C285" i="10"/>
  <c r="H283" i="10"/>
  <c r="C283" i="10"/>
  <c r="G279" i="10"/>
  <c r="H278" i="10"/>
  <c r="C278" i="10"/>
  <c r="H277" i="10"/>
  <c r="C277" i="10"/>
  <c r="H275" i="10"/>
  <c r="C275" i="10"/>
  <c r="G271" i="10"/>
  <c r="H270" i="10"/>
  <c r="C270" i="10"/>
  <c r="H269" i="10"/>
  <c r="C269" i="10"/>
  <c r="H267" i="10"/>
  <c r="C267" i="10"/>
  <c r="G263" i="10"/>
  <c r="H262" i="10"/>
  <c r="C262" i="10"/>
  <c r="H261" i="10"/>
  <c r="C261" i="10"/>
  <c r="H259" i="10"/>
  <c r="C259" i="10"/>
  <c r="G255" i="10"/>
  <c r="H254" i="10"/>
  <c r="C254" i="10"/>
  <c r="H253" i="10"/>
  <c r="C253" i="10"/>
  <c r="G299" i="10"/>
  <c r="H298" i="10"/>
  <c r="C298" i="10"/>
  <c r="H297" i="10"/>
  <c r="C297" i="10"/>
  <c r="G291" i="10"/>
  <c r="H290" i="10"/>
  <c r="C290" i="10"/>
  <c r="H289" i="10"/>
  <c r="C289" i="10"/>
  <c r="G283" i="10"/>
  <c r="H282" i="10"/>
  <c r="C282" i="10"/>
  <c r="H281" i="10"/>
  <c r="C281" i="10"/>
  <c r="G275" i="10"/>
  <c r="H274" i="10"/>
  <c r="C274" i="10"/>
  <c r="H273" i="10"/>
  <c r="C273" i="10"/>
  <c r="G267" i="10"/>
  <c r="H266" i="10"/>
  <c r="C266" i="10"/>
  <c r="H265" i="10"/>
  <c r="C265" i="10"/>
  <c r="G259" i="10"/>
  <c r="H258" i="10"/>
  <c r="C258" i="10"/>
  <c r="H257" i="10"/>
  <c r="C257" i="10"/>
  <c r="G301" i="10"/>
  <c r="H300" i="10"/>
  <c r="C300" i="10"/>
  <c r="G297" i="10"/>
  <c r="H296" i="10"/>
  <c r="C296" i="10"/>
  <c r="G293" i="10"/>
  <c r="H292" i="10"/>
  <c r="C292" i="10"/>
  <c r="G289" i="10"/>
  <c r="H288" i="10"/>
  <c r="C288" i="10"/>
  <c r="G285" i="10"/>
  <c r="H284" i="10"/>
  <c r="C284" i="10"/>
  <c r="G281" i="10"/>
  <c r="H280" i="10"/>
  <c r="C280" i="10"/>
  <c r="G277" i="10"/>
  <c r="H276" i="10"/>
  <c r="C276" i="10"/>
  <c r="G273" i="10"/>
  <c r="H272" i="10"/>
  <c r="C272" i="10"/>
  <c r="G269" i="10"/>
  <c r="H268" i="10"/>
  <c r="C268" i="10"/>
  <c r="G265" i="10"/>
  <c r="H264" i="10"/>
  <c r="C264" i="10"/>
  <c r="G261" i="10"/>
  <c r="H260" i="10"/>
  <c r="C260" i="10"/>
  <c r="G257" i="10"/>
  <c r="H256" i="10"/>
  <c r="C256" i="10"/>
  <c r="G253" i="10"/>
  <c r="G302" i="10"/>
  <c r="G300" i="10"/>
  <c r="G298" i="10"/>
  <c r="G296" i="10"/>
  <c r="G294" i="10"/>
  <c r="G292" i="10"/>
  <c r="G290" i="10"/>
  <c r="G288" i="10"/>
  <c r="G286" i="10"/>
  <c r="G284" i="10"/>
  <c r="G282" i="10"/>
  <c r="G280" i="10"/>
  <c r="G278" i="10"/>
  <c r="G276" i="10"/>
  <c r="G274" i="10"/>
  <c r="G272" i="10"/>
  <c r="G270" i="10"/>
  <c r="G268" i="10"/>
  <c r="G266" i="10"/>
  <c r="G264" i="10"/>
  <c r="G262" i="10"/>
  <c r="G260" i="10"/>
  <c r="G258" i="10"/>
  <c r="G256" i="10"/>
  <c r="G254" i="10"/>
  <c r="H58" i="10"/>
  <c r="C58" i="10"/>
  <c r="G56" i="10"/>
  <c r="H99" i="10"/>
  <c r="C99" i="10"/>
  <c r="H74" i="10"/>
  <c r="C74" i="10"/>
  <c r="H91" i="10"/>
  <c r="C91" i="10"/>
  <c r="H82" i="10"/>
  <c r="C82" i="10"/>
  <c r="H66" i="10"/>
  <c r="C66" i="10"/>
  <c r="H95" i="10"/>
  <c r="C95" i="10"/>
  <c r="G91" i="10"/>
  <c r="H90" i="10"/>
  <c r="C90" i="10"/>
  <c r="H89" i="10"/>
  <c r="C89" i="10"/>
  <c r="G99" i="10"/>
  <c r="H98" i="10"/>
  <c r="C98" i="10"/>
  <c r="H97" i="10"/>
  <c r="C97" i="10"/>
  <c r="H54" i="10"/>
  <c r="C54" i="10"/>
  <c r="H86" i="10"/>
  <c r="C86" i="10"/>
  <c r="G82" i="10"/>
  <c r="H81" i="10"/>
  <c r="C81" i="10"/>
  <c r="H80" i="10"/>
  <c r="C80" i="10"/>
  <c r="H78" i="10"/>
  <c r="C78" i="10"/>
  <c r="G74" i="10"/>
  <c r="H73" i="10"/>
  <c r="C73" i="10"/>
  <c r="H72" i="10"/>
  <c r="C72" i="10"/>
  <c r="H70" i="10"/>
  <c r="C70" i="10"/>
  <c r="G66" i="10"/>
  <c r="H65" i="10"/>
  <c r="C65" i="10"/>
  <c r="H64" i="10"/>
  <c r="C64" i="10"/>
  <c r="H62" i="10"/>
  <c r="C62" i="10"/>
  <c r="G58" i="10"/>
  <c r="H57" i="10"/>
  <c r="C57" i="10"/>
  <c r="H56" i="10"/>
  <c r="C56" i="10"/>
  <c r="H101" i="10"/>
  <c r="C101" i="10"/>
  <c r="G95" i="10"/>
  <c r="H94" i="10"/>
  <c r="C94" i="10"/>
  <c r="H93" i="10"/>
  <c r="C93" i="10"/>
  <c r="G86" i="10"/>
  <c r="H85" i="10"/>
  <c r="C85" i="10"/>
  <c r="H84" i="10"/>
  <c r="C84" i="10"/>
  <c r="G78" i="10"/>
  <c r="H77" i="10"/>
  <c r="C77" i="10"/>
  <c r="H76" i="10"/>
  <c r="C76" i="10"/>
  <c r="G70" i="10"/>
  <c r="H69" i="10"/>
  <c r="C69" i="10"/>
  <c r="H68" i="10"/>
  <c r="C68" i="10"/>
  <c r="G62" i="10"/>
  <c r="H61" i="10"/>
  <c r="C61" i="10"/>
  <c r="H60" i="10"/>
  <c r="C60" i="10"/>
  <c r="G101" i="10"/>
  <c r="H100" i="10"/>
  <c r="C100" i="10"/>
  <c r="G97" i="10"/>
  <c r="H96" i="10"/>
  <c r="C96" i="10"/>
  <c r="G93" i="10"/>
  <c r="H92" i="10"/>
  <c r="C92" i="10"/>
  <c r="G89" i="10"/>
  <c r="H88" i="10"/>
  <c r="C88" i="10"/>
  <c r="G100" i="10"/>
  <c r="G98" i="10"/>
  <c r="G96" i="10"/>
  <c r="G94" i="10"/>
  <c r="G92" i="10"/>
  <c r="G90" i="10"/>
  <c r="G88" i="10"/>
  <c r="G54" i="10"/>
  <c r="H53" i="10"/>
  <c r="C53" i="10"/>
  <c r="H52" i="10"/>
  <c r="C52" i="10"/>
  <c r="H87" i="10"/>
  <c r="C87" i="10"/>
  <c r="G84" i="10"/>
  <c r="H83" i="10"/>
  <c r="C83" i="10"/>
  <c r="G80" i="10"/>
  <c r="H79" i="10"/>
  <c r="C79" i="10"/>
  <c r="G76" i="10"/>
  <c r="H75" i="10"/>
  <c r="C75" i="10"/>
  <c r="G72" i="10"/>
  <c r="H71" i="10"/>
  <c r="C71" i="10"/>
  <c r="G68" i="10"/>
  <c r="H67" i="10"/>
  <c r="C67" i="10"/>
  <c r="G64" i="10"/>
  <c r="H63" i="10"/>
  <c r="C63" i="10"/>
  <c r="G60" i="10"/>
  <c r="H59" i="10"/>
  <c r="C59" i="10"/>
  <c r="G87" i="10"/>
  <c r="G85" i="10"/>
  <c r="G83" i="10"/>
  <c r="G81" i="10"/>
  <c r="G79" i="10"/>
  <c r="G77" i="10"/>
  <c r="G75" i="10"/>
  <c r="G73" i="10"/>
  <c r="G71" i="10"/>
  <c r="G69" i="10"/>
  <c r="G67" i="10"/>
  <c r="G65" i="10"/>
  <c r="G63" i="10"/>
  <c r="G61" i="10"/>
  <c r="G59" i="10"/>
  <c r="G57" i="10"/>
  <c r="H55" i="10"/>
  <c r="C55" i="10"/>
  <c r="G52" i="10"/>
  <c r="H51" i="10"/>
  <c r="C51" i="10"/>
  <c r="G55" i="10"/>
  <c r="G53" i="10"/>
  <c r="G51" i="10"/>
  <c r="B96" i="9"/>
  <c r="C96" i="9"/>
  <c r="K96" i="9"/>
  <c r="B95" i="9"/>
  <c r="E95" i="9"/>
  <c r="M95" i="9"/>
  <c r="B76" i="9"/>
  <c r="C76" i="9"/>
  <c r="K76" i="9"/>
  <c r="N78" i="9"/>
  <c r="M74" i="9"/>
  <c r="B78" i="9"/>
  <c r="D78" i="9"/>
  <c r="H78" i="9"/>
  <c r="L78" i="9"/>
  <c r="B74" i="9"/>
  <c r="C74" i="9"/>
  <c r="K74" i="9"/>
  <c r="M103" i="9"/>
  <c r="E103" i="9"/>
  <c r="M101" i="9"/>
  <c r="E101" i="9"/>
  <c r="K98" i="9"/>
  <c r="C98" i="9"/>
  <c r="M97" i="9"/>
  <c r="E97" i="9"/>
  <c r="M96" i="9"/>
  <c r="E96" i="9"/>
  <c r="I95" i="9"/>
  <c r="K72" i="9"/>
  <c r="C72" i="9"/>
  <c r="K70" i="9"/>
  <c r="C70" i="9"/>
  <c r="K68" i="9"/>
  <c r="C68" i="9"/>
  <c r="K66" i="9"/>
  <c r="C66" i="9"/>
  <c r="K64" i="9"/>
  <c r="C64" i="9"/>
  <c r="K62" i="9"/>
  <c r="C62" i="9"/>
  <c r="K60" i="9"/>
  <c r="C60" i="9"/>
  <c r="K58" i="9"/>
  <c r="C58" i="9"/>
  <c r="K56" i="9"/>
  <c r="C56" i="9"/>
  <c r="K54" i="9"/>
  <c r="C54" i="9"/>
  <c r="M51" i="9"/>
  <c r="K51" i="9"/>
  <c r="E51" i="9"/>
  <c r="C51" i="9"/>
  <c r="K103" i="9"/>
  <c r="G103" i="9"/>
  <c r="C103" i="9"/>
  <c r="K101" i="9"/>
  <c r="C101" i="9"/>
  <c r="K99" i="9"/>
  <c r="C99" i="9"/>
  <c r="K97" i="9"/>
  <c r="C97" i="9"/>
  <c r="K95" i="9"/>
  <c r="C95" i="9"/>
  <c r="M78" i="9"/>
  <c r="K78" i="9"/>
  <c r="I78" i="9"/>
  <c r="E78" i="9"/>
  <c r="C78" i="9"/>
  <c r="N77" i="9"/>
  <c r="L77" i="9"/>
  <c r="J77" i="9"/>
  <c r="H77" i="9"/>
  <c r="F77" i="9"/>
  <c r="D77" i="9"/>
  <c r="N76" i="9"/>
  <c r="L76" i="9"/>
  <c r="J76" i="9"/>
  <c r="H76" i="9"/>
  <c r="F76" i="9"/>
  <c r="D76" i="9"/>
  <c r="N75" i="9"/>
  <c r="L75" i="9"/>
  <c r="J75" i="9"/>
  <c r="H75" i="9"/>
  <c r="F75" i="9"/>
  <c r="D75" i="9"/>
  <c r="N74" i="9"/>
  <c r="L74" i="9"/>
  <c r="J74" i="9"/>
  <c r="H74" i="9"/>
  <c r="F74" i="9"/>
  <c r="D74" i="9"/>
  <c r="N73" i="9"/>
  <c r="L73" i="9"/>
  <c r="J73" i="9"/>
  <c r="H73" i="9"/>
  <c r="F73" i="9"/>
  <c r="D73" i="9"/>
  <c r="N72" i="9"/>
  <c r="L72" i="9"/>
  <c r="J72" i="9"/>
  <c r="H72" i="9"/>
  <c r="F72" i="9"/>
  <c r="D72" i="9"/>
  <c r="N71" i="9"/>
  <c r="L71" i="9"/>
  <c r="J71" i="9"/>
  <c r="H71" i="9"/>
  <c r="F71" i="9"/>
  <c r="D71" i="9"/>
  <c r="N70" i="9"/>
  <c r="L70" i="9"/>
  <c r="J70" i="9"/>
  <c r="H70" i="9"/>
  <c r="F70" i="9"/>
  <c r="D70" i="9"/>
  <c r="N69" i="9"/>
  <c r="L69" i="9"/>
  <c r="J69" i="9"/>
  <c r="H69" i="9"/>
  <c r="F69" i="9"/>
  <c r="D69" i="9"/>
  <c r="N68" i="9"/>
  <c r="L68" i="9"/>
  <c r="J68" i="9"/>
  <c r="H68" i="9"/>
  <c r="F68" i="9"/>
  <c r="D68" i="9"/>
  <c r="N67" i="9"/>
  <c r="L67" i="9"/>
  <c r="J67" i="9"/>
  <c r="H67" i="9"/>
  <c r="F67" i="9"/>
  <c r="D67" i="9"/>
  <c r="N66" i="9"/>
  <c r="L66" i="9"/>
  <c r="J66" i="9"/>
  <c r="H66" i="9"/>
  <c r="F66" i="9"/>
  <c r="D66" i="9"/>
  <c r="N65" i="9"/>
  <c r="L65" i="9"/>
  <c r="J65" i="9"/>
  <c r="H65" i="9"/>
  <c r="F65" i="9"/>
  <c r="D65" i="9"/>
  <c r="N64" i="9"/>
  <c r="L64" i="9"/>
  <c r="J64" i="9"/>
  <c r="H64" i="9"/>
  <c r="F64" i="9"/>
  <c r="D64" i="9"/>
  <c r="N63" i="9"/>
  <c r="L63" i="9"/>
  <c r="J63" i="9"/>
  <c r="H63" i="9"/>
  <c r="F63" i="9"/>
  <c r="D63" i="9"/>
  <c r="N62" i="9"/>
  <c r="L62" i="9"/>
  <c r="J62" i="9"/>
  <c r="H62" i="9"/>
  <c r="F62" i="9"/>
  <c r="D62" i="9"/>
  <c r="N61" i="9"/>
  <c r="L61" i="9"/>
  <c r="J61" i="9"/>
  <c r="H61" i="9"/>
  <c r="F61" i="9"/>
  <c r="D61" i="9"/>
  <c r="N60" i="9"/>
  <c r="L60" i="9"/>
  <c r="J60" i="9"/>
  <c r="H60" i="9"/>
  <c r="F60" i="9"/>
  <c r="D60" i="9"/>
  <c r="N59" i="9"/>
  <c r="L59" i="9"/>
  <c r="J59" i="9"/>
  <c r="H59" i="9"/>
  <c r="F59" i="9"/>
  <c r="D59" i="9"/>
  <c r="N58" i="9"/>
  <c r="L58" i="9"/>
  <c r="J58" i="9"/>
  <c r="H58" i="9"/>
  <c r="F58" i="9"/>
  <c r="D58" i="9"/>
  <c r="N57" i="9"/>
  <c r="L57" i="9"/>
  <c r="J57" i="9"/>
  <c r="H57" i="9"/>
  <c r="F57" i="9"/>
  <c r="D57" i="9"/>
  <c r="N56" i="9"/>
  <c r="L56" i="9"/>
  <c r="J56" i="9"/>
  <c r="H56" i="9"/>
  <c r="F56" i="9"/>
  <c r="D56" i="9"/>
  <c r="N55" i="9"/>
  <c r="L55" i="9"/>
  <c r="J55" i="9"/>
  <c r="H55" i="9"/>
  <c r="F55" i="9"/>
  <c r="D55" i="9"/>
  <c r="N54" i="9"/>
  <c r="L54" i="9"/>
  <c r="J54" i="9"/>
  <c r="H54" i="9"/>
  <c r="F54" i="9"/>
  <c r="D54" i="9"/>
  <c r="N53" i="9"/>
  <c r="J53" i="9"/>
  <c r="D53" i="9"/>
  <c r="D52" i="9"/>
  <c r="N103" i="9"/>
  <c r="L103" i="9"/>
  <c r="J103" i="9"/>
  <c r="H103" i="9"/>
  <c r="F103" i="9"/>
  <c r="D103" i="9"/>
  <c r="J101" i="9"/>
  <c r="F101" i="9"/>
  <c r="D101" i="9"/>
  <c r="N100" i="9"/>
  <c r="L100" i="9"/>
  <c r="J100" i="9"/>
  <c r="H100" i="9"/>
  <c r="F100" i="9"/>
  <c r="D100" i="9"/>
  <c r="N99" i="9"/>
  <c r="L99" i="9"/>
  <c r="J99" i="9"/>
  <c r="H99" i="9"/>
  <c r="F99" i="9"/>
  <c r="D99" i="9"/>
  <c r="N98" i="9"/>
  <c r="L98" i="9"/>
  <c r="J98" i="9"/>
  <c r="H98" i="9"/>
  <c r="F98" i="9"/>
  <c r="D98" i="9"/>
  <c r="N97" i="9"/>
  <c r="L97" i="9"/>
  <c r="J97" i="9"/>
  <c r="H97" i="9"/>
  <c r="F97" i="9"/>
  <c r="D97" i="9"/>
  <c r="N96" i="9"/>
  <c r="L96" i="9"/>
  <c r="J96" i="9"/>
  <c r="H96" i="9"/>
  <c r="F96" i="9"/>
  <c r="D96" i="9"/>
  <c r="N95" i="9"/>
  <c r="L95" i="9"/>
  <c r="J95" i="9"/>
  <c r="H95" i="9"/>
  <c r="F95" i="9"/>
  <c r="D95" i="9"/>
  <c r="N94" i="9"/>
  <c r="L94" i="9"/>
  <c r="J94" i="9"/>
  <c r="H94" i="9"/>
  <c r="F94" i="9"/>
  <c r="D94" i="9"/>
  <c r="D93" i="9"/>
  <c r="AX207" i="2"/>
  <c r="AW207" i="2"/>
  <c r="AX205" i="2"/>
  <c r="AW205" i="2"/>
  <c r="AX203" i="2"/>
  <c r="AW203" i="2"/>
  <c r="AS198" i="2"/>
  <c r="AS196" i="2"/>
  <c r="AS194" i="2"/>
  <c r="AS192" i="2"/>
  <c r="AS190" i="2"/>
  <c r="AS188" i="2"/>
  <c r="AS186" i="2"/>
  <c r="AS184" i="2"/>
  <c r="AS182" i="2"/>
  <c r="AS180" i="2"/>
  <c r="AS178" i="2"/>
  <c r="AS176" i="2"/>
  <c r="AS174" i="2"/>
  <c r="AS172" i="2"/>
  <c r="AS170" i="2"/>
  <c r="AS168" i="2"/>
  <c r="AS166" i="2"/>
  <c r="AS164" i="2"/>
  <c r="AS162" i="2"/>
  <c r="AS160" i="2"/>
  <c r="AS158" i="2"/>
  <c r="AS156" i="2"/>
  <c r="AS154" i="2"/>
  <c r="AS152" i="2"/>
  <c r="AS150" i="2"/>
  <c r="AS148" i="2"/>
  <c r="AS146" i="2"/>
  <c r="AS201" i="2"/>
  <c r="AS197" i="2"/>
  <c r="AS195" i="2"/>
  <c r="AS193" i="2"/>
  <c r="AS191" i="2"/>
  <c r="AS189" i="2"/>
  <c r="AS187" i="2"/>
  <c r="AS185" i="2"/>
  <c r="AS183" i="2"/>
  <c r="AS181" i="2"/>
  <c r="AS179" i="2"/>
  <c r="AS177" i="2"/>
  <c r="AS175" i="2"/>
  <c r="AS173" i="2"/>
  <c r="AS171" i="2"/>
  <c r="AS169" i="2"/>
  <c r="AS167" i="2"/>
  <c r="AS165" i="2"/>
  <c r="AS163" i="2"/>
  <c r="AS161" i="2"/>
  <c r="AS159" i="2"/>
  <c r="AS157" i="2"/>
  <c r="AS155" i="2"/>
  <c r="AS153" i="2"/>
  <c r="AS151" i="2"/>
  <c r="AS149" i="2"/>
  <c r="AS147" i="2"/>
  <c r="AS103" i="2"/>
  <c r="AX102" i="2"/>
  <c r="AW102" i="2"/>
  <c r="AS99" i="2"/>
  <c r="AX98" i="2"/>
  <c r="AW98" i="2"/>
  <c r="AS95" i="2"/>
  <c r="AS93" i="2"/>
  <c r="AS89" i="2"/>
  <c r="AS83" i="2"/>
  <c r="AS81" i="2"/>
  <c r="AS79" i="2"/>
  <c r="AS77" i="2"/>
  <c r="AS75" i="2"/>
  <c r="AS73" i="2"/>
  <c r="AS71" i="2"/>
  <c r="AS69" i="2"/>
  <c r="AS67" i="2"/>
  <c r="AS65" i="2"/>
  <c r="AS63" i="2"/>
  <c r="AS61" i="2"/>
  <c r="AS59" i="2"/>
  <c r="AS104" i="2"/>
  <c r="AS98" i="2"/>
  <c r="AS96" i="2"/>
  <c r="AS94" i="2"/>
  <c r="AS92" i="2"/>
  <c r="AS84" i="2"/>
  <c r="AS82" i="2"/>
  <c r="AS80" i="2"/>
  <c r="AS78" i="2"/>
  <c r="AS76" i="2"/>
  <c r="AS74" i="2"/>
  <c r="AS72" i="2"/>
  <c r="AS70" i="2"/>
  <c r="AS68" i="2"/>
  <c r="AS66" i="2"/>
  <c r="AS64" i="2"/>
  <c r="AS62" i="2"/>
  <c r="AS60" i="2"/>
  <c r="AS58" i="2"/>
  <c r="AX206" i="2"/>
  <c r="AW206" i="2"/>
  <c r="AX204" i="2"/>
  <c r="AW204" i="2"/>
  <c r="AX202" i="2"/>
  <c r="AW202" i="2"/>
  <c r="AX200" i="2"/>
  <c r="AW200" i="2"/>
  <c r="AX198" i="2"/>
  <c r="AW198" i="2"/>
  <c r="AV207" i="2"/>
  <c r="AV206" i="2"/>
  <c r="AV205" i="2"/>
  <c r="AV204" i="2"/>
  <c r="AV203" i="2"/>
  <c r="AV202" i="2"/>
  <c r="AS202" i="2"/>
  <c r="AS206" i="2"/>
  <c r="AS205" i="2"/>
  <c r="AS204" i="2"/>
  <c r="AS203" i="2"/>
  <c r="AS200" i="2"/>
  <c r="AS199" i="2"/>
  <c r="AX201" i="2"/>
  <c r="AW201" i="2"/>
  <c r="AV201" i="2"/>
  <c r="AV200" i="2"/>
  <c r="AX199" i="2"/>
  <c r="AW199" i="2"/>
  <c r="AV199" i="2"/>
  <c r="AV198" i="2"/>
  <c r="AX197" i="2"/>
  <c r="AW197" i="2"/>
  <c r="AV197" i="2"/>
  <c r="AX196" i="2"/>
  <c r="AW196" i="2"/>
  <c r="AV196" i="2"/>
  <c r="AX195" i="2"/>
  <c r="AW195" i="2"/>
  <c r="AV195" i="2"/>
  <c r="AX194" i="2"/>
  <c r="AW194" i="2"/>
  <c r="AV194" i="2"/>
  <c r="AX193" i="2"/>
  <c r="AW193" i="2"/>
  <c r="AV193" i="2"/>
  <c r="AX192" i="2"/>
  <c r="AW192" i="2"/>
  <c r="AV192" i="2"/>
  <c r="AX191" i="2"/>
  <c r="AW191" i="2"/>
  <c r="AV191" i="2"/>
  <c r="AX190" i="2"/>
  <c r="AW190" i="2"/>
  <c r="AV190" i="2"/>
  <c r="AX189" i="2"/>
  <c r="AW189" i="2"/>
  <c r="AV189" i="2"/>
  <c r="AX188" i="2"/>
  <c r="AW188" i="2"/>
  <c r="AV188" i="2"/>
  <c r="AX187" i="2"/>
  <c r="AW187" i="2"/>
  <c r="AV187" i="2"/>
  <c r="AX186" i="2"/>
  <c r="AW186" i="2"/>
  <c r="AV186" i="2"/>
  <c r="AX185" i="2"/>
  <c r="AW185" i="2"/>
  <c r="AV185" i="2"/>
  <c r="AX184" i="2"/>
  <c r="AW184" i="2"/>
  <c r="AV184" i="2"/>
  <c r="AX183" i="2"/>
  <c r="AW183" i="2"/>
  <c r="AV183" i="2"/>
  <c r="AX182" i="2"/>
  <c r="AW182" i="2"/>
  <c r="AV182" i="2"/>
  <c r="AX181" i="2"/>
  <c r="AW181" i="2"/>
  <c r="AV181" i="2"/>
  <c r="AX180" i="2"/>
  <c r="AW180" i="2"/>
  <c r="AV180" i="2"/>
  <c r="AX179" i="2"/>
  <c r="AW179" i="2"/>
  <c r="AV179" i="2"/>
  <c r="AX178" i="2"/>
  <c r="AW178" i="2"/>
  <c r="AV178" i="2"/>
  <c r="AX177" i="2"/>
  <c r="AW177" i="2"/>
  <c r="AV177" i="2"/>
  <c r="AX176" i="2"/>
  <c r="AW176" i="2"/>
  <c r="AV176" i="2"/>
  <c r="AX175" i="2"/>
  <c r="AW175" i="2"/>
  <c r="AV175" i="2"/>
  <c r="AX174" i="2"/>
  <c r="AW174" i="2"/>
  <c r="AV174" i="2"/>
  <c r="AX173" i="2"/>
  <c r="AW173" i="2"/>
  <c r="AV173" i="2"/>
  <c r="AX172" i="2"/>
  <c r="AW172" i="2"/>
  <c r="AV172" i="2"/>
  <c r="AX171" i="2"/>
  <c r="AW171" i="2"/>
  <c r="AV171" i="2"/>
  <c r="AX170" i="2"/>
  <c r="AW170" i="2"/>
  <c r="AV170" i="2"/>
  <c r="AX169" i="2"/>
  <c r="AW169" i="2"/>
  <c r="AV169" i="2"/>
  <c r="AX168" i="2"/>
  <c r="AW168" i="2"/>
  <c r="AV168" i="2"/>
  <c r="AX167" i="2"/>
  <c r="AW167" i="2"/>
  <c r="AV167" i="2"/>
  <c r="AX166" i="2"/>
  <c r="AW166" i="2"/>
  <c r="AV166" i="2"/>
  <c r="AX165" i="2"/>
  <c r="AW165" i="2"/>
  <c r="AV165" i="2"/>
  <c r="AX164" i="2"/>
  <c r="AW164" i="2"/>
  <c r="AV164" i="2"/>
  <c r="AX163" i="2"/>
  <c r="AW163" i="2"/>
  <c r="AV163" i="2"/>
  <c r="AX162" i="2"/>
  <c r="AW162" i="2"/>
  <c r="AV162" i="2"/>
  <c r="AX161" i="2"/>
  <c r="AW161" i="2"/>
  <c r="AV161" i="2"/>
  <c r="AX160" i="2"/>
  <c r="AW160" i="2"/>
  <c r="AV160" i="2"/>
  <c r="AX159" i="2"/>
  <c r="AW159" i="2"/>
  <c r="AV159" i="2"/>
  <c r="AX158" i="2"/>
  <c r="AW158" i="2"/>
  <c r="AV158" i="2"/>
  <c r="AX157" i="2"/>
  <c r="AW157" i="2"/>
  <c r="AV157" i="2"/>
  <c r="AX156" i="2"/>
  <c r="AW156" i="2"/>
  <c r="AV156" i="2"/>
  <c r="AX155" i="2"/>
  <c r="AW155" i="2"/>
  <c r="AV155" i="2"/>
  <c r="AX154" i="2"/>
  <c r="AW154" i="2"/>
  <c r="AV154" i="2"/>
  <c r="AX153" i="2"/>
  <c r="AW153" i="2"/>
  <c r="AV153" i="2"/>
  <c r="AX152" i="2"/>
  <c r="AW152" i="2"/>
  <c r="AV152" i="2"/>
  <c r="AX151" i="2"/>
  <c r="AW151" i="2"/>
  <c r="AV151" i="2"/>
  <c r="AX150" i="2"/>
  <c r="AW150" i="2"/>
  <c r="AV150" i="2"/>
  <c r="AX149" i="2"/>
  <c r="AW149" i="2"/>
  <c r="AV149" i="2"/>
  <c r="AX148" i="2"/>
  <c r="AW148" i="2"/>
  <c r="AV148" i="2"/>
  <c r="AX147" i="2"/>
  <c r="AW147" i="2"/>
  <c r="AV147" i="2"/>
  <c r="AX146" i="2"/>
  <c r="AW146" i="2"/>
  <c r="AV146" i="2"/>
  <c r="AX88" i="2"/>
  <c r="AW88" i="2"/>
  <c r="AX103" i="2"/>
  <c r="AW103" i="2"/>
  <c r="AX91" i="2"/>
  <c r="AW91" i="2"/>
  <c r="AS102" i="2"/>
  <c r="AS101" i="2"/>
  <c r="AS100" i="2"/>
  <c r="AS97" i="2"/>
  <c r="AS91" i="2"/>
  <c r="AS90" i="2"/>
  <c r="AS88" i="2"/>
  <c r="AS87" i="2"/>
  <c r="AS86" i="2"/>
  <c r="AS85" i="2"/>
  <c r="AX105" i="2"/>
  <c r="AW105" i="2"/>
  <c r="AV105" i="2"/>
  <c r="L101" i="9"/>
  <c r="AX104" i="2"/>
  <c r="AW104" i="2"/>
  <c r="AV104" i="2"/>
  <c r="AV103" i="2"/>
  <c r="AV102" i="2"/>
  <c r="AX101" i="2"/>
  <c r="AW101" i="2"/>
  <c r="AV101" i="2"/>
  <c r="AX100" i="2"/>
  <c r="AW100" i="2"/>
  <c r="AV100" i="2"/>
  <c r="AX99" i="2"/>
  <c r="AW99" i="2"/>
  <c r="AV99" i="2"/>
  <c r="AV98" i="2"/>
  <c r="AX97" i="2"/>
  <c r="AW97" i="2"/>
  <c r="AV97" i="2"/>
  <c r="AX96" i="2"/>
  <c r="AW96" i="2"/>
  <c r="AV96" i="2"/>
  <c r="AX95" i="2"/>
  <c r="AW95" i="2"/>
  <c r="AV95" i="2"/>
  <c r="AX94" i="2"/>
  <c r="AW94" i="2"/>
  <c r="AV94" i="2"/>
  <c r="AX93" i="2"/>
  <c r="AW93" i="2"/>
  <c r="AV93" i="2"/>
  <c r="AX92" i="2"/>
  <c r="AW92" i="2"/>
  <c r="AV92" i="2"/>
  <c r="AV91" i="2"/>
  <c r="AX90" i="2"/>
  <c r="AW90" i="2"/>
  <c r="AV90" i="2"/>
  <c r="AX89" i="2"/>
  <c r="AW89" i="2"/>
  <c r="AV89" i="2"/>
  <c r="AV88" i="2"/>
  <c r="AX87" i="2"/>
  <c r="AW87" i="2"/>
  <c r="AV87" i="2"/>
  <c r="AX86" i="2"/>
  <c r="AW86" i="2"/>
  <c r="AV86" i="2"/>
  <c r="AX85" i="2"/>
  <c r="AW85" i="2"/>
  <c r="AV85" i="2"/>
  <c r="AX84" i="2"/>
  <c r="AW84" i="2"/>
  <c r="AV84" i="2"/>
  <c r="AX83" i="2"/>
  <c r="AW83" i="2"/>
  <c r="AV83" i="2"/>
  <c r="AX82" i="2"/>
  <c r="AW82" i="2"/>
  <c r="AV82" i="2"/>
  <c r="AX81" i="2"/>
  <c r="AW81" i="2"/>
  <c r="AV81" i="2"/>
  <c r="AX80" i="2"/>
  <c r="AW80" i="2"/>
  <c r="AV80" i="2"/>
  <c r="AX79" i="2"/>
  <c r="AW79" i="2"/>
  <c r="AV79" i="2"/>
  <c r="AX78" i="2"/>
  <c r="AW78" i="2"/>
  <c r="AV78" i="2"/>
  <c r="AX77" i="2"/>
  <c r="AW77" i="2"/>
  <c r="AV77" i="2"/>
  <c r="AX76" i="2"/>
  <c r="AW76" i="2"/>
  <c r="AV76" i="2"/>
  <c r="AX75" i="2"/>
  <c r="AW75" i="2"/>
  <c r="AV75" i="2"/>
  <c r="AX74" i="2"/>
  <c r="AW74" i="2"/>
  <c r="AV74" i="2"/>
  <c r="AX73" i="2"/>
  <c r="AW73" i="2"/>
  <c r="AV73" i="2"/>
  <c r="AX72" i="2"/>
  <c r="AW72" i="2"/>
  <c r="AV72" i="2"/>
  <c r="AX71" i="2"/>
  <c r="AW71" i="2"/>
  <c r="AV71" i="2"/>
  <c r="AX70" i="2"/>
  <c r="AW70" i="2"/>
  <c r="AV70" i="2"/>
  <c r="AX69" i="2"/>
  <c r="AW69" i="2"/>
  <c r="AV69" i="2"/>
  <c r="AX68" i="2"/>
  <c r="AW68" i="2"/>
  <c r="AV68" i="2"/>
  <c r="AX67" i="2"/>
  <c r="AW67" i="2"/>
  <c r="AV67" i="2"/>
  <c r="AX66" i="2"/>
  <c r="AW66" i="2"/>
  <c r="AV66" i="2"/>
  <c r="AX65" i="2"/>
  <c r="AW65" i="2"/>
  <c r="AV65" i="2"/>
  <c r="AX64" i="2"/>
  <c r="AW64" i="2"/>
  <c r="AV64" i="2"/>
  <c r="AX63" i="2"/>
  <c r="AW63" i="2"/>
  <c r="AV63" i="2"/>
  <c r="AX62" i="2"/>
  <c r="AW62" i="2"/>
  <c r="AV62" i="2"/>
  <c r="AX61" i="2"/>
  <c r="AW61" i="2"/>
  <c r="AV61" i="2"/>
  <c r="AX60" i="2"/>
  <c r="AW60" i="2"/>
  <c r="AV60" i="2"/>
  <c r="AX59" i="2"/>
  <c r="AW59" i="2"/>
  <c r="AV59" i="2"/>
  <c r="AX58" i="2"/>
  <c r="AW58" i="2"/>
  <c r="AV58" i="2"/>
  <c r="AV57" i="2"/>
  <c r="L53" i="9"/>
  <c r="AV56" i="2"/>
  <c r="L52" i="9"/>
  <c r="AV55" i="2"/>
  <c r="L51" i="9"/>
  <c r="BF111" i="2"/>
  <c r="BF109" i="2"/>
  <c r="BF112" i="2"/>
  <c r="BF110" i="2"/>
  <c r="BF108" i="2"/>
  <c r="BB112" i="2"/>
  <c r="BB110" i="2"/>
  <c r="BB108" i="2"/>
  <c r="BB111" i="2"/>
  <c r="BB109" i="2"/>
  <c r="AS15" i="14"/>
  <c r="BB49" i="2"/>
  <c r="X49" i="2"/>
  <c r="BB51" i="2"/>
  <c r="X51" i="2"/>
  <c r="BB53" i="2"/>
  <c r="X53" i="2"/>
  <c r="BB55" i="2"/>
  <c r="BB57" i="2"/>
  <c r="BB7" i="2"/>
  <c r="X7" i="2"/>
  <c r="BB9" i="2"/>
  <c r="X9" i="2"/>
  <c r="BB11" i="2"/>
  <c r="X11" i="2"/>
  <c r="BB13" i="2"/>
  <c r="X13" i="2"/>
  <c r="BB15" i="2"/>
  <c r="X15" i="2"/>
  <c r="BB17" i="2"/>
  <c r="X17" i="2"/>
  <c r="BB19" i="2"/>
  <c r="X19" i="2"/>
  <c r="BB21" i="2"/>
  <c r="X21" i="2"/>
  <c r="BB23" i="2"/>
  <c r="X23" i="2"/>
  <c r="BB25" i="2"/>
  <c r="X25" i="2"/>
  <c r="BB27" i="2"/>
  <c r="X27" i="2"/>
  <c r="BB29" i="2"/>
  <c r="X29" i="2"/>
  <c r="BB31" i="2"/>
  <c r="X31" i="2"/>
  <c r="BB33" i="2"/>
  <c r="X33" i="2"/>
  <c r="BB35" i="2"/>
  <c r="X35" i="2"/>
  <c r="BB37" i="2"/>
  <c r="X37" i="2"/>
  <c r="BB41" i="2"/>
  <c r="X41" i="2"/>
  <c r="BB45" i="2"/>
  <c r="X45" i="2"/>
  <c r="BB50" i="2"/>
  <c r="X50" i="2"/>
  <c r="BB52" i="2"/>
  <c r="X52" i="2"/>
  <c r="BB54" i="2"/>
  <c r="X54" i="2"/>
  <c r="BB56" i="2"/>
  <c r="BB6" i="2"/>
  <c r="X6" i="2"/>
  <c r="BB8" i="2"/>
  <c r="X8" i="2"/>
  <c r="BB10" i="2"/>
  <c r="X10" i="2"/>
  <c r="BB12" i="2"/>
  <c r="X12" i="2"/>
  <c r="BB14" i="2"/>
  <c r="X14" i="2"/>
  <c r="BB16" i="2"/>
  <c r="X16" i="2"/>
  <c r="BB18" i="2"/>
  <c r="X18" i="2"/>
  <c r="BB20" i="2"/>
  <c r="X20" i="2"/>
  <c r="BB22" i="2"/>
  <c r="X22" i="2"/>
  <c r="BB24" i="2"/>
  <c r="X24" i="2"/>
  <c r="BB26" i="2"/>
  <c r="X26" i="2"/>
  <c r="BB28" i="2"/>
  <c r="X28" i="2"/>
  <c r="BB30" i="2"/>
  <c r="X30" i="2"/>
  <c r="BB32" i="2"/>
  <c r="X32" i="2"/>
  <c r="BB34" i="2"/>
  <c r="X34" i="2"/>
  <c r="BB36" i="2"/>
  <c r="X36" i="2"/>
  <c r="BB38" i="2"/>
  <c r="X38" i="2"/>
  <c r="BB40" i="2"/>
  <c r="X40" i="2"/>
  <c r="BB42" i="2"/>
  <c r="X42" i="2"/>
  <c r="BB44" i="2"/>
  <c r="X44" i="2"/>
  <c r="BB46" i="2"/>
  <c r="X46" i="2"/>
  <c r="BB48" i="2"/>
  <c r="BB39" i="2"/>
  <c r="X39" i="2"/>
  <c r="BB43" i="2"/>
  <c r="X43" i="2"/>
  <c r="BB47" i="2"/>
  <c r="X47" i="2"/>
  <c r="BF6" i="2"/>
  <c r="BF55" i="2"/>
  <c r="BF57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6" i="2"/>
  <c r="BF105" i="2"/>
  <c r="BF8" i="2"/>
  <c r="BF12" i="2"/>
  <c r="BF16" i="2"/>
  <c r="BF7" i="2"/>
  <c r="BF11" i="2"/>
  <c r="BF15" i="2"/>
  <c r="BF10" i="2"/>
  <c r="BF14" i="2"/>
  <c r="BF18" i="2"/>
  <c r="BF9" i="2"/>
  <c r="BF13" i="2"/>
  <c r="BF17" i="2"/>
  <c r="AS108" i="14"/>
  <c r="X55" i="2"/>
  <c r="F51" i="9"/>
  <c r="AX55" i="2"/>
  <c r="AW55" i="2"/>
  <c r="X48" i="2"/>
  <c r="X56" i="2"/>
  <c r="F52" i="9"/>
  <c r="AX56" i="2"/>
  <c r="AW56" i="2"/>
  <c r="X57" i="2"/>
  <c r="F53" i="9"/>
  <c r="AX57" i="2"/>
  <c r="AW57" i="2"/>
  <c r="I101" i="9"/>
  <c r="H101" i="9"/>
  <c r="AS109" i="14"/>
  <c r="I28" i="9"/>
  <c r="H28" i="9"/>
  <c r="I30" i="9"/>
  <c r="H30" i="9"/>
  <c r="I32" i="9"/>
  <c r="H32" i="9"/>
  <c r="I34" i="9"/>
  <c r="H34" i="9"/>
  <c r="I36" i="9"/>
  <c r="H36" i="9"/>
  <c r="I38" i="9"/>
  <c r="H38" i="9"/>
  <c r="I40" i="9"/>
  <c r="H40" i="9"/>
  <c r="I42" i="9"/>
  <c r="H42" i="9"/>
  <c r="I44" i="9"/>
  <c r="H44" i="9"/>
  <c r="I46" i="9"/>
  <c r="H46" i="9"/>
  <c r="I48" i="9"/>
  <c r="H48" i="9"/>
  <c r="I50" i="9"/>
  <c r="H50" i="9"/>
  <c r="I27" i="9"/>
  <c r="H27" i="9"/>
  <c r="I29" i="9"/>
  <c r="H29" i="9"/>
  <c r="I31" i="9"/>
  <c r="H31" i="9"/>
  <c r="I33" i="9"/>
  <c r="H33" i="9"/>
  <c r="I35" i="9"/>
  <c r="H35" i="9"/>
  <c r="I37" i="9"/>
  <c r="H37" i="9"/>
  <c r="I39" i="9"/>
  <c r="H39" i="9"/>
  <c r="I41" i="9"/>
  <c r="H41" i="9"/>
  <c r="I43" i="9"/>
  <c r="H43" i="9"/>
  <c r="I45" i="9"/>
  <c r="H45" i="9"/>
  <c r="I47" i="9"/>
  <c r="H47" i="9"/>
  <c r="I49" i="9"/>
  <c r="H49" i="9"/>
  <c r="I53" i="9"/>
  <c r="H53" i="9"/>
  <c r="I51" i="9"/>
  <c r="H51" i="9"/>
  <c r="I52" i="9"/>
  <c r="H52" i="9"/>
  <c r="AS110" i="14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5" i="9"/>
  <c r="J46" i="9"/>
  <c r="J47" i="9"/>
  <c r="J48" i="9"/>
  <c r="J49" i="9"/>
  <c r="J50" i="9"/>
  <c r="AS111" i="14"/>
  <c r="J44" i="9"/>
  <c r="AX48" i="2"/>
  <c r="AW48" i="2"/>
  <c r="BS7" i="2"/>
  <c r="BT7" i="2"/>
  <c r="BS8" i="2"/>
  <c r="BT8" i="2"/>
  <c r="BS9" i="2"/>
  <c r="BT9" i="2"/>
  <c r="BS10" i="2"/>
  <c r="BT10" i="2"/>
  <c r="BS11" i="2"/>
  <c r="BT11" i="2"/>
  <c r="BS12" i="2"/>
  <c r="BT12" i="2"/>
  <c r="BS13" i="2"/>
  <c r="BT13" i="2"/>
  <c r="BS14" i="2"/>
  <c r="BT14" i="2"/>
  <c r="BS15" i="2"/>
  <c r="BT15" i="2"/>
  <c r="BS16" i="2"/>
  <c r="BT16" i="2"/>
  <c r="BS17" i="2"/>
  <c r="BT17" i="2"/>
  <c r="BS18" i="2"/>
  <c r="BT18" i="2"/>
  <c r="BS19" i="2"/>
  <c r="BT19" i="2"/>
  <c r="BS20" i="2"/>
  <c r="BT20" i="2"/>
  <c r="BS21" i="2"/>
  <c r="BT21" i="2"/>
  <c r="BS22" i="2"/>
  <c r="BT22" i="2"/>
  <c r="BS23" i="2"/>
  <c r="BT23" i="2"/>
  <c r="BS24" i="2"/>
  <c r="BT24" i="2"/>
  <c r="BS25" i="2"/>
  <c r="BT25" i="2"/>
  <c r="BS26" i="2"/>
  <c r="BT26" i="2"/>
  <c r="BS27" i="2"/>
  <c r="BT27" i="2"/>
  <c r="BS28" i="2"/>
  <c r="BT28" i="2"/>
  <c r="BS29" i="2"/>
  <c r="BT29" i="2"/>
  <c r="BS30" i="2"/>
  <c r="BT30" i="2"/>
  <c r="BS31" i="2"/>
  <c r="BT31" i="2"/>
  <c r="BS32" i="2"/>
  <c r="BT32" i="2"/>
  <c r="BS33" i="2"/>
  <c r="BT33" i="2"/>
  <c r="BS34" i="2"/>
  <c r="BT34" i="2"/>
  <c r="BS35" i="2"/>
  <c r="BT35" i="2"/>
  <c r="BS36" i="2"/>
  <c r="BT36" i="2"/>
  <c r="B235" i="10"/>
  <c r="C235" i="10"/>
  <c r="BS37" i="2"/>
  <c r="BT37" i="2"/>
  <c r="B236" i="10"/>
  <c r="C236" i="10"/>
  <c r="BS38" i="2"/>
  <c r="BT38" i="2"/>
  <c r="B237" i="10"/>
  <c r="C237" i="10"/>
  <c r="BS39" i="2"/>
  <c r="BT39" i="2"/>
  <c r="B238" i="10"/>
  <c r="C238" i="10"/>
  <c r="BS40" i="2"/>
  <c r="BT40" i="2"/>
  <c r="B239" i="10"/>
  <c r="C239" i="10"/>
  <c r="BS41" i="2"/>
  <c r="BT41" i="2"/>
  <c r="B240" i="10"/>
  <c r="C240" i="10"/>
  <c r="BS42" i="2"/>
  <c r="BT42" i="2"/>
  <c r="B241" i="10"/>
  <c r="C241" i="10"/>
  <c r="BS43" i="2"/>
  <c r="BT43" i="2"/>
  <c r="B242" i="10"/>
  <c r="C242" i="10"/>
  <c r="BS44" i="2"/>
  <c r="BT44" i="2"/>
  <c r="B243" i="10"/>
  <c r="C243" i="10"/>
  <c r="BS45" i="2"/>
  <c r="BT45" i="2"/>
  <c r="B244" i="10"/>
  <c r="C244" i="10"/>
  <c r="BS46" i="2"/>
  <c r="BT46" i="2"/>
  <c r="B245" i="10"/>
  <c r="C245" i="10"/>
  <c r="BS47" i="2"/>
  <c r="BT47" i="2"/>
  <c r="B246" i="10"/>
  <c r="C246" i="10"/>
  <c r="BS48" i="2"/>
  <c r="BT48" i="2"/>
  <c r="B247" i="10"/>
  <c r="C247" i="10"/>
  <c r="BS49" i="2"/>
  <c r="BT49" i="2"/>
  <c r="B248" i="10"/>
  <c r="C248" i="10"/>
  <c r="BS50" i="2"/>
  <c r="BT50" i="2"/>
  <c r="B249" i="10"/>
  <c r="C249" i="10"/>
  <c r="BS51" i="2"/>
  <c r="BT51" i="2"/>
  <c r="B250" i="10"/>
  <c r="C250" i="10"/>
  <c r="BS52" i="2"/>
  <c r="BT52" i="2"/>
  <c r="B251" i="10"/>
  <c r="C251" i="10"/>
  <c r="BS53" i="2"/>
  <c r="BT53" i="2"/>
  <c r="B252" i="10"/>
  <c r="C252" i="10"/>
  <c r="BS54" i="2"/>
  <c r="BT54" i="2"/>
  <c r="BS108" i="2"/>
  <c r="BT108" i="2"/>
  <c r="BS109" i="2"/>
  <c r="BT109" i="2"/>
  <c r="BS110" i="2"/>
  <c r="BT110" i="2"/>
  <c r="BS111" i="2"/>
  <c r="BT111" i="2"/>
  <c r="BS112" i="2"/>
  <c r="BT112" i="2"/>
  <c r="BS113" i="2"/>
  <c r="BT113" i="2"/>
  <c r="BS114" i="2"/>
  <c r="BT114" i="2"/>
  <c r="BS115" i="2"/>
  <c r="BT115" i="2"/>
  <c r="BS116" i="2"/>
  <c r="BT116" i="2"/>
  <c r="BS117" i="2"/>
  <c r="BT117" i="2"/>
  <c r="BS118" i="2"/>
  <c r="BT118" i="2"/>
  <c r="BS119" i="2"/>
  <c r="BT119" i="2"/>
  <c r="BS120" i="2"/>
  <c r="BT120" i="2"/>
  <c r="BS121" i="2"/>
  <c r="BT121" i="2"/>
  <c r="BS122" i="2"/>
  <c r="BT122" i="2"/>
  <c r="BS123" i="2"/>
  <c r="BT123" i="2"/>
  <c r="BS124" i="2"/>
  <c r="BT124" i="2"/>
  <c r="BS125" i="2"/>
  <c r="BT125" i="2"/>
  <c r="BS126" i="2"/>
  <c r="BT126" i="2"/>
  <c r="BS127" i="2"/>
  <c r="BT127" i="2"/>
  <c r="BS128" i="2"/>
  <c r="BT128" i="2"/>
  <c r="BS129" i="2"/>
  <c r="BT129" i="2"/>
  <c r="BS130" i="2"/>
  <c r="BT130" i="2"/>
  <c r="BS131" i="2"/>
  <c r="BT131" i="2"/>
  <c r="BS132" i="2"/>
  <c r="BT132" i="2"/>
  <c r="BS133" i="2"/>
  <c r="BT133" i="2"/>
  <c r="BS134" i="2"/>
  <c r="BT134" i="2"/>
  <c r="BS135" i="2"/>
  <c r="BT135" i="2"/>
  <c r="BS136" i="2"/>
  <c r="BT136" i="2"/>
  <c r="BS137" i="2"/>
  <c r="BT137" i="2"/>
  <c r="BS138" i="2"/>
  <c r="BT138" i="2"/>
  <c r="BS139" i="2"/>
  <c r="BT139" i="2"/>
  <c r="BS140" i="2"/>
  <c r="BT140" i="2"/>
  <c r="BS141" i="2"/>
  <c r="BT141" i="2"/>
  <c r="BS142" i="2"/>
  <c r="BT142" i="2"/>
  <c r="BS143" i="2"/>
  <c r="BT143" i="2"/>
  <c r="BS144" i="2"/>
  <c r="BT144" i="2"/>
  <c r="BS145" i="2"/>
  <c r="BT145" i="2"/>
  <c r="BT6" i="2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L6" i="2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BO5" i="4"/>
  <c r="BN5" i="4"/>
  <c r="BM5" i="4"/>
  <c r="BL5" i="4"/>
  <c r="BK5" i="4"/>
  <c r="BP5" i="4"/>
  <c r="BQ5" i="4"/>
  <c r="BR5" i="4"/>
  <c r="BS5" i="4"/>
  <c r="BT5" i="4"/>
  <c r="BU5" i="4"/>
  <c r="BJ5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3" i="4"/>
  <c r="X64" i="4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108" i="2"/>
  <c r="AF7" i="2"/>
  <c r="AF6" i="2"/>
  <c r="AR120" i="14"/>
  <c r="AR121" i="14"/>
  <c r="AR122" i="14"/>
  <c r="AR123" i="14"/>
  <c r="AR124" i="14"/>
  <c r="AR125" i="14"/>
  <c r="AR126" i="14"/>
  <c r="AR127" i="14"/>
  <c r="AR128" i="14"/>
  <c r="AR129" i="14"/>
  <c r="AR130" i="14"/>
  <c r="AR131" i="14"/>
  <c r="AR132" i="14"/>
  <c r="AR133" i="14"/>
  <c r="AR134" i="14"/>
  <c r="AR135" i="14"/>
  <c r="AR136" i="14"/>
  <c r="AR137" i="14"/>
  <c r="AR138" i="14"/>
  <c r="AR139" i="14"/>
  <c r="AR140" i="14"/>
  <c r="AR141" i="14"/>
  <c r="AR142" i="14"/>
  <c r="AR143" i="14"/>
  <c r="AR144" i="14"/>
  <c r="AR145" i="14"/>
  <c r="AR146" i="14"/>
  <c r="AR147" i="14"/>
  <c r="AR148" i="14"/>
  <c r="AR149" i="14"/>
  <c r="AR150" i="14"/>
  <c r="AR151" i="14"/>
  <c r="AR152" i="14"/>
  <c r="AR153" i="14"/>
  <c r="AR154" i="14"/>
  <c r="AR155" i="14"/>
  <c r="AR156" i="14"/>
  <c r="AR157" i="14"/>
  <c r="AR158" i="14"/>
  <c r="AR159" i="14"/>
  <c r="AR160" i="14"/>
  <c r="AR161" i="14"/>
  <c r="AR162" i="14"/>
  <c r="AR163" i="14"/>
  <c r="AR164" i="14"/>
  <c r="AR165" i="14"/>
  <c r="AR166" i="14"/>
  <c r="AR167" i="14"/>
  <c r="AR168" i="14"/>
  <c r="AR169" i="14"/>
  <c r="AR170" i="14"/>
  <c r="AR171" i="14"/>
  <c r="AR172" i="14"/>
  <c r="AR173" i="14"/>
  <c r="AR174" i="14"/>
  <c r="AR175" i="14"/>
  <c r="AR176" i="14"/>
  <c r="AR177" i="14"/>
  <c r="AR178" i="14"/>
  <c r="AR179" i="14"/>
  <c r="AR180" i="14"/>
  <c r="AR181" i="14"/>
  <c r="AR182" i="14"/>
  <c r="AR183" i="14"/>
  <c r="AR184" i="14"/>
  <c r="AR185" i="14"/>
  <c r="AR186" i="14"/>
  <c r="AR187" i="14"/>
  <c r="AR188" i="14"/>
  <c r="AR189" i="14"/>
  <c r="AR190" i="14"/>
  <c r="AR191" i="14"/>
  <c r="AR192" i="14"/>
  <c r="AR193" i="14"/>
  <c r="AR194" i="14"/>
  <c r="AR195" i="14"/>
  <c r="AR196" i="14"/>
  <c r="AR197" i="14"/>
  <c r="AR198" i="14"/>
  <c r="AR199" i="14"/>
  <c r="AR200" i="14"/>
  <c r="AR201" i="14"/>
  <c r="AR202" i="14"/>
  <c r="AR203" i="14"/>
  <c r="AR204" i="14"/>
  <c r="AR205" i="14"/>
  <c r="AR206" i="14"/>
  <c r="AR207" i="14"/>
  <c r="AS112" i="14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08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6" i="2"/>
  <c r="A459" i="10"/>
  <c r="B459" i="10"/>
  <c r="A460" i="10"/>
  <c r="B460" i="10"/>
  <c r="A461" i="10"/>
  <c r="B461" i="10"/>
  <c r="A462" i="10"/>
  <c r="B462" i="10"/>
  <c r="A463" i="10"/>
  <c r="G463" i="10"/>
  <c r="A464" i="10"/>
  <c r="B464" i="10"/>
  <c r="A465" i="10"/>
  <c r="B465" i="10"/>
  <c r="A466" i="10"/>
  <c r="B466" i="10"/>
  <c r="A467" i="10"/>
  <c r="G467" i="10"/>
  <c r="A468" i="10"/>
  <c r="B468" i="10"/>
  <c r="A469" i="10"/>
  <c r="B469" i="10"/>
  <c r="A470" i="10"/>
  <c r="B470" i="10"/>
  <c r="A471" i="10"/>
  <c r="G471" i="10"/>
  <c r="A472" i="10"/>
  <c r="B472" i="10"/>
  <c r="A473" i="10"/>
  <c r="B473" i="10"/>
  <c r="A474" i="10"/>
  <c r="B474" i="10"/>
  <c r="A475" i="10"/>
  <c r="G475" i="10"/>
  <c r="A476" i="10"/>
  <c r="B476" i="10"/>
  <c r="A477" i="10"/>
  <c r="B477" i="10"/>
  <c r="A478" i="10"/>
  <c r="B478" i="10"/>
  <c r="A479" i="10"/>
  <c r="G479" i="10"/>
  <c r="A480" i="10"/>
  <c r="B480" i="10"/>
  <c r="A481" i="10"/>
  <c r="B481" i="10"/>
  <c r="A482" i="10"/>
  <c r="B482" i="10"/>
  <c r="A483" i="10"/>
  <c r="G483" i="10"/>
  <c r="A484" i="10"/>
  <c r="B484" i="10"/>
  <c r="A485" i="10"/>
  <c r="B485" i="10"/>
  <c r="A486" i="10"/>
  <c r="B486" i="10"/>
  <c r="A487" i="10"/>
  <c r="G487" i="10"/>
  <c r="A488" i="10"/>
  <c r="B488" i="10"/>
  <c r="A489" i="10"/>
  <c r="B489" i="10"/>
  <c r="A490" i="10"/>
  <c r="B490" i="10"/>
  <c r="A491" i="10"/>
  <c r="G491" i="10"/>
  <c r="A492" i="10"/>
  <c r="B492" i="10"/>
  <c r="A493" i="10"/>
  <c r="B493" i="10"/>
  <c r="A494" i="10"/>
  <c r="B494" i="10"/>
  <c r="A495" i="10"/>
  <c r="G495" i="10"/>
  <c r="A496" i="10"/>
  <c r="B496" i="10"/>
  <c r="A497" i="10"/>
  <c r="B497" i="10"/>
  <c r="A498" i="10"/>
  <c r="B498" i="10"/>
  <c r="A499" i="10"/>
  <c r="G499" i="10"/>
  <c r="A500" i="10"/>
  <c r="B500" i="10"/>
  <c r="A501" i="10"/>
  <c r="B501" i="10"/>
  <c r="A502" i="10"/>
  <c r="B502" i="10"/>
  <c r="A503" i="10"/>
  <c r="G503" i="10"/>
  <c r="A504" i="10"/>
  <c r="B504" i="10"/>
  <c r="A505" i="10"/>
  <c r="B505" i="10"/>
  <c r="A506" i="10"/>
  <c r="B506" i="10"/>
  <c r="A507" i="10"/>
  <c r="G507" i="10"/>
  <c r="A458" i="10"/>
  <c r="A407" i="10"/>
  <c r="G407" i="10"/>
  <c r="A408" i="10"/>
  <c r="A409" i="10"/>
  <c r="G409" i="10"/>
  <c r="A410" i="10"/>
  <c r="A411" i="10"/>
  <c r="G411" i="10"/>
  <c r="A412" i="10"/>
  <c r="G412" i="10"/>
  <c r="A413" i="10"/>
  <c r="G413" i="10"/>
  <c r="A414" i="10"/>
  <c r="G414" i="10"/>
  <c r="A415" i="10"/>
  <c r="G415" i="10"/>
  <c r="A416" i="10"/>
  <c r="G416" i="10"/>
  <c r="A417" i="10"/>
  <c r="G417" i="10"/>
  <c r="A418" i="10"/>
  <c r="G418" i="10"/>
  <c r="A419" i="10"/>
  <c r="G419" i="10"/>
  <c r="A420" i="10"/>
  <c r="G420" i="10"/>
  <c r="A421" i="10"/>
  <c r="G421" i="10"/>
  <c r="A422" i="10"/>
  <c r="G422" i="10"/>
  <c r="A423" i="10"/>
  <c r="G423" i="10"/>
  <c r="A424" i="10"/>
  <c r="G424" i="10"/>
  <c r="A425" i="10"/>
  <c r="G425" i="10"/>
  <c r="A426" i="10"/>
  <c r="G426" i="10"/>
  <c r="A427" i="10"/>
  <c r="G427" i="10"/>
  <c r="A428" i="10"/>
  <c r="G428" i="10"/>
  <c r="A429" i="10"/>
  <c r="G429" i="10"/>
  <c r="A430" i="10"/>
  <c r="G430" i="10"/>
  <c r="A431" i="10"/>
  <c r="G431" i="10"/>
  <c r="A432" i="10"/>
  <c r="G432" i="10"/>
  <c r="A433" i="10"/>
  <c r="G433" i="10"/>
  <c r="A434" i="10"/>
  <c r="G434" i="10"/>
  <c r="A435" i="10"/>
  <c r="G435" i="10"/>
  <c r="A436" i="10"/>
  <c r="G436" i="10"/>
  <c r="A437" i="10"/>
  <c r="G437" i="10"/>
  <c r="A438" i="10"/>
  <c r="G438" i="10"/>
  <c r="A439" i="10"/>
  <c r="G439" i="10"/>
  <c r="A440" i="10"/>
  <c r="G440" i="10"/>
  <c r="A441" i="10"/>
  <c r="G441" i="10"/>
  <c r="A442" i="10"/>
  <c r="G442" i="10"/>
  <c r="A443" i="10"/>
  <c r="G443" i="10"/>
  <c r="A444" i="10"/>
  <c r="G444" i="10"/>
  <c r="A445" i="10"/>
  <c r="G445" i="10"/>
  <c r="A446" i="10"/>
  <c r="G446" i="10"/>
  <c r="A447" i="10"/>
  <c r="G447" i="10"/>
  <c r="A448" i="10"/>
  <c r="G448" i="10"/>
  <c r="A449" i="10"/>
  <c r="G449" i="10"/>
  <c r="A450" i="10"/>
  <c r="G450" i="10"/>
  <c r="A451" i="10"/>
  <c r="G451" i="10"/>
  <c r="A452" i="10"/>
  <c r="G452" i="10"/>
  <c r="A453" i="10"/>
  <c r="G453" i="10"/>
  <c r="A454" i="10"/>
  <c r="G454" i="10"/>
  <c r="A455" i="10"/>
  <c r="G455" i="10"/>
  <c r="A406" i="10"/>
  <c r="H406" i="10"/>
  <c r="H457" i="10"/>
  <c r="G457" i="10"/>
  <c r="E457" i="10"/>
  <c r="D457" i="10"/>
  <c r="C457" i="10"/>
  <c r="B457" i="10"/>
  <c r="H456" i="10"/>
  <c r="G456" i="10"/>
  <c r="E456" i="10"/>
  <c r="D456" i="10"/>
  <c r="C456" i="10"/>
  <c r="B456" i="10"/>
  <c r="BW109" i="2"/>
  <c r="BW110" i="2"/>
  <c r="BW111" i="2"/>
  <c r="BW112" i="2"/>
  <c r="BW113" i="2"/>
  <c r="BW114" i="2"/>
  <c r="BW115" i="2"/>
  <c r="BW116" i="2"/>
  <c r="BW117" i="2"/>
  <c r="BW118" i="2"/>
  <c r="BW119" i="2"/>
  <c r="BW120" i="2"/>
  <c r="BW121" i="2"/>
  <c r="BW122" i="2"/>
  <c r="BW123" i="2"/>
  <c r="BW124" i="2"/>
  <c r="BW125" i="2"/>
  <c r="BW126" i="2"/>
  <c r="BW127" i="2"/>
  <c r="BW128" i="2"/>
  <c r="BW129" i="2"/>
  <c r="BW130" i="2"/>
  <c r="BW131" i="2"/>
  <c r="BW132" i="2"/>
  <c r="BW133" i="2"/>
  <c r="BW134" i="2"/>
  <c r="BW135" i="2"/>
  <c r="BW136" i="2"/>
  <c r="BW137" i="2"/>
  <c r="BW138" i="2"/>
  <c r="BW139" i="2"/>
  <c r="BW140" i="2"/>
  <c r="BW141" i="2"/>
  <c r="BW142" i="2"/>
  <c r="BW143" i="2"/>
  <c r="BW144" i="2"/>
  <c r="BW145" i="2"/>
  <c r="BW108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39" i="2"/>
  <c r="BW40" i="2"/>
  <c r="BW41" i="2"/>
  <c r="BW42" i="2"/>
  <c r="BW43" i="2"/>
  <c r="BW44" i="2"/>
  <c r="BW45" i="2"/>
  <c r="BW46" i="2"/>
  <c r="BW47" i="2"/>
  <c r="BW48" i="2"/>
  <c r="BW49" i="2"/>
  <c r="BW50" i="2"/>
  <c r="BW51" i="2"/>
  <c r="BW52" i="2"/>
  <c r="BW53" i="2"/>
  <c r="BW54" i="2"/>
  <c r="BW6" i="2"/>
  <c r="AS106" i="2"/>
  <c r="AS107" i="2"/>
  <c r="AX114" i="2"/>
  <c r="AW114" i="2"/>
  <c r="AX115" i="2"/>
  <c r="AW115" i="2"/>
  <c r="AX116" i="2"/>
  <c r="AW116" i="2"/>
  <c r="AX117" i="2"/>
  <c r="AW117" i="2"/>
  <c r="AX118" i="2"/>
  <c r="AW118" i="2"/>
  <c r="AX119" i="2"/>
  <c r="AW119" i="2"/>
  <c r="AX120" i="2"/>
  <c r="AW120" i="2"/>
  <c r="AX121" i="2"/>
  <c r="AW121" i="2"/>
  <c r="AX122" i="2"/>
  <c r="AW122" i="2"/>
  <c r="AX123" i="2"/>
  <c r="AW123" i="2"/>
  <c r="AX124" i="2"/>
  <c r="AW124" i="2"/>
  <c r="AX125" i="2"/>
  <c r="AW125" i="2"/>
  <c r="AX126" i="2"/>
  <c r="AW126" i="2"/>
  <c r="AX127" i="2"/>
  <c r="AW127" i="2"/>
  <c r="AX128" i="2"/>
  <c r="AW128" i="2"/>
  <c r="AX129" i="2"/>
  <c r="AW129" i="2"/>
  <c r="AX130" i="2"/>
  <c r="AW130" i="2"/>
  <c r="AX131" i="2"/>
  <c r="AW131" i="2"/>
  <c r="AX132" i="2"/>
  <c r="AW132" i="2"/>
  <c r="AX133" i="2"/>
  <c r="AW133" i="2"/>
  <c r="AX134" i="2"/>
  <c r="AW134" i="2"/>
  <c r="AX135" i="2"/>
  <c r="AW135" i="2"/>
  <c r="AX136" i="2"/>
  <c r="AW136" i="2"/>
  <c r="AX137" i="2"/>
  <c r="AW137" i="2"/>
  <c r="AX138" i="2"/>
  <c r="AW138" i="2"/>
  <c r="AX139" i="2"/>
  <c r="AW139" i="2"/>
  <c r="AX140" i="2"/>
  <c r="AW140" i="2"/>
  <c r="AX141" i="2"/>
  <c r="AW141" i="2"/>
  <c r="AX142" i="2"/>
  <c r="AW142" i="2"/>
  <c r="AX143" i="2"/>
  <c r="AW143" i="2"/>
  <c r="AX144" i="2"/>
  <c r="AW144" i="2"/>
  <c r="AX145" i="2"/>
  <c r="AW145" i="2"/>
  <c r="BX7" i="2"/>
  <c r="BX8" i="2"/>
  <c r="BX9" i="2"/>
  <c r="BX10" i="2"/>
  <c r="BX11" i="2"/>
  <c r="BX12" i="2"/>
  <c r="BX13" i="2"/>
  <c r="BX14" i="2"/>
  <c r="AX14" i="2"/>
  <c r="AW14" i="2"/>
  <c r="BX15" i="2"/>
  <c r="AX15" i="2"/>
  <c r="AW15" i="2"/>
  <c r="BX16" i="2"/>
  <c r="AX16" i="2"/>
  <c r="AW16" i="2"/>
  <c r="BX17" i="2"/>
  <c r="AX17" i="2"/>
  <c r="AW17" i="2"/>
  <c r="BX18" i="2"/>
  <c r="AX18" i="2"/>
  <c r="AW18" i="2"/>
  <c r="BX19" i="2"/>
  <c r="AX19" i="2"/>
  <c r="AW19" i="2"/>
  <c r="BX20" i="2"/>
  <c r="AX20" i="2"/>
  <c r="AW20" i="2"/>
  <c r="BX21" i="2"/>
  <c r="AX21" i="2"/>
  <c r="AW21" i="2"/>
  <c r="BX22" i="2"/>
  <c r="AX22" i="2"/>
  <c r="AW22" i="2"/>
  <c r="BX23" i="2"/>
  <c r="AX23" i="2"/>
  <c r="AW23" i="2"/>
  <c r="BX24" i="2"/>
  <c r="AX24" i="2"/>
  <c r="AW24" i="2"/>
  <c r="BX25" i="2"/>
  <c r="AX25" i="2"/>
  <c r="AW25" i="2"/>
  <c r="BX26" i="2"/>
  <c r="AX26" i="2"/>
  <c r="AW26" i="2"/>
  <c r="BX27" i="2"/>
  <c r="AX27" i="2"/>
  <c r="AW27" i="2"/>
  <c r="BX28" i="2"/>
  <c r="AX28" i="2"/>
  <c r="AW28" i="2"/>
  <c r="BX29" i="2"/>
  <c r="AX29" i="2"/>
  <c r="AW29" i="2"/>
  <c r="BX30" i="2"/>
  <c r="AX30" i="2"/>
  <c r="AW30" i="2"/>
  <c r="BX31" i="2"/>
  <c r="E27" i="9"/>
  <c r="BX32" i="2"/>
  <c r="E28" i="9"/>
  <c r="BX33" i="2"/>
  <c r="E29" i="9"/>
  <c r="BX34" i="2"/>
  <c r="E30" i="9"/>
  <c r="BX35" i="2"/>
  <c r="E31" i="9"/>
  <c r="BX36" i="2"/>
  <c r="E32" i="9"/>
  <c r="BX37" i="2"/>
  <c r="E33" i="9"/>
  <c r="BX38" i="2"/>
  <c r="E34" i="9"/>
  <c r="BX39" i="2"/>
  <c r="E35" i="9"/>
  <c r="BX40" i="2"/>
  <c r="E36" i="9"/>
  <c r="BX41" i="2"/>
  <c r="E37" i="9"/>
  <c r="BX42" i="2"/>
  <c r="E38" i="9"/>
  <c r="BX43" i="2"/>
  <c r="E39" i="9"/>
  <c r="BX44" i="2"/>
  <c r="E40" i="9"/>
  <c r="BX45" i="2"/>
  <c r="E41" i="9"/>
  <c r="BX46" i="2"/>
  <c r="E42" i="9"/>
  <c r="BX47" i="2"/>
  <c r="E43" i="9"/>
  <c r="BX48" i="2"/>
  <c r="E44" i="9"/>
  <c r="BX49" i="2"/>
  <c r="E45" i="9"/>
  <c r="BX50" i="2"/>
  <c r="E46" i="9"/>
  <c r="BX51" i="2"/>
  <c r="E47" i="9"/>
  <c r="BX52" i="2"/>
  <c r="E48" i="9"/>
  <c r="BX53" i="2"/>
  <c r="E49" i="9"/>
  <c r="BX54" i="2"/>
  <c r="E50" i="9"/>
  <c r="BX106" i="2"/>
  <c r="BX107" i="2"/>
  <c r="BX108" i="2"/>
  <c r="BX109" i="2"/>
  <c r="BX110" i="2"/>
  <c r="BX111" i="2"/>
  <c r="BX112" i="2"/>
  <c r="BX113" i="2"/>
  <c r="BX114" i="2"/>
  <c r="BX115" i="2"/>
  <c r="BX116" i="2"/>
  <c r="BX117" i="2"/>
  <c r="BX118" i="2"/>
  <c r="BX119" i="2"/>
  <c r="BX120" i="2"/>
  <c r="BX121" i="2"/>
  <c r="BX122" i="2"/>
  <c r="BX123" i="2"/>
  <c r="BX124" i="2"/>
  <c r="BX125" i="2"/>
  <c r="BX126" i="2"/>
  <c r="BX127" i="2"/>
  <c r="BX128" i="2"/>
  <c r="BX129" i="2"/>
  <c r="BX130" i="2"/>
  <c r="BX131" i="2"/>
  <c r="BX132" i="2"/>
  <c r="BX133" i="2"/>
  <c r="BX134" i="2"/>
  <c r="BX135" i="2"/>
  <c r="BX136" i="2"/>
  <c r="BX137" i="2"/>
  <c r="BX138" i="2"/>
  <c r="BX139" i="2"/>
  <c r="BX140" i="2"/>
  <c r="BX141" i="2"/>
  <c r="BX142" i="2"/>
  <c r="BX143" i="2"/>
  <c r="BX144" i="2"/>
  <c r="BX145" i="2"/>
  <c r="BX6" i="2"/>
  <c r="AV106" i="2"/>
  <c r="AV107" i="2"/>
  <c r="AU114" i="2"/>
  <c r="AU115" i="2"/>
  <c r="AV115" i="2"/>
  <c r="AU116" i="2"/>
  <c r="AU117" i="2"/>
  <c r="AV117" i="2"/>
  <c r="AU118" i="2"/>
  <c r="AU119" i="2"/>
  <c r="AV119" i="2"/>
  <c r="AU120" i="2"/>
  <c r="AU121" i="2"/>
  <c r="AV121" i="2"/>
  <c r="AU122" i="2"/>
  <c r="AU123" i="2"/>
  <c r="AV123" i="2"/>
  <c r="AU124" i="2"/>
  <c r="AU125" i="2"/>
  <c r="AV125" i="2"/>
  <c r="AU126" i="2"/>
  <c r="AU127" i="2"/>
  <c r="AV127" i="2"/>
  <c r="AU128" i="2"/>
  <c r="AU129" i="2"/>
  <c r="AV129" i="2"/>
  <c r="AU130" i="2"/>
  <c r="AU131" i="2"/>
  <c r="AV131" i="2"/>
  <c r="AU132" i="2"/>
  <c r="AU133" i="2"/>
  <c r="AV133" i="2"/>
  <c r="AU134" i="2"/>
  <c r="AU135" i="2"/>
  <c r="AV135" i="2"/>
  <c r="AU136" i="2"/>
  <c r="AU137" i="2"/>
  <c r="AV137" i="2"/>
  <c r="AU138" i="2"/>
  <c r="AU139" i="2"/>
  <c r="AV139" i="2"/>
  <c r="AU140" i="2"/>
  <c r="AU141" i="2"/>
  <c r="AV141" i="2"/>
  <c r="AU142" i="2"/>
  <c r="AU143" i="2"/>
  <c r="AV143" i="2"/>
  <c r="AU144" i="2"/>
  <c r="AU145" i="2"/>
  <c r="AV145" i="2"/>
  <c r="AS12" i="4"/>
  <c r="AT12" i="4"/>
  <c r="AU12" i="4"/>
  <c r="AV12" i="4"/>
  <c r="AS13" i="4"/>
  <c r="AT13" i="4"/>
  <c r="AU13" i="4"/>
  <c r="AV13" i="4"/>
  <c r="AS14" i="4"/>
  <c r="AT14" i="4"/>
  <c r="AU14" i="4"/>
  <c r="AV14" i="4"/>
  <c r="AS15" i="4"/>
  <c r="AT15" i="4"/>
  <c r="AU15" i="4"/>
  <c r="AV15" i="4"/>
  <c r="AS16" i="4"/>
  <c r="AT16" i="4"/>
  <c r="AU16" i="4"/>
  <c r="AV16" i="4"/>
  <c r="AS17" i="4"/>
  <c r="AT17" i="4"/>
  <c r="AU17" i="4"/>
  <c r="AV17" i="4"/>
  <c r="AS18" i="4"/>
  <c r="AT18" i="4"/>
  <c r="AU18" i="4"/>
  <c r="AV18" i="4"/>
  <c r="AS19" i="4"/>
  <c r="AT19" i="4"/>
  <c r="AU19" i="4"/>
  <c r="AV19" i="4"/>
  <c r="AS20" i="4"/>
  <c r="AT20" i="4"/>
  <c r="AU20" i="4"/>
  <c r="AV20" i="4"/>
  <c r="AS21" i="4"/>
  <c r="AT21" i="4"/>
  <c r="AU21" i="4"/>
  <c r="AV21" i="4"/>
  <c r="AS22" i="4"/>
  <c r="AT22" i="4"/>
  <c r="AU22" i="4"/>
  <c r="AV22" i="4"/>
  <c r="AS23" i="4"/>
  <c r="AT23" i="4"/>
  <c r="AU23" i="4"/>
  <c r="AV23" i="4"/>
  <c r="AS24" i="4"/>
  <c r="AT24" i="4"/>
  <c r="AU24" i="4"/>
  <c r="AV24" i="4"/>
  <c r="AS25" i="4"/>
  <c r="AT25" i="4"/>
  <c r="AU25" i="4"/>
  <c r="AV25" i="4"/>
  <c r="AS26" i="4"/>
  <c r="AT26" i="4"/>
  <c r="AU26" i="4"/>
  <c r="AV26" i="4"/>
  <c r="AS27" i="4"/>
  <c r="AT27" i="4"/>
  <c r="AU27" i="4"/>
  <c r="AV27" i="4"/>
  <c r="AS28" i="4"/>
  <c r="AT28" i="4"/>
  <c r="AU28" i="4"/>
  <c r="AV28" i="4"/>
  <c r="AS29" i="4"/>
  <c r="AT29" i="4"/>
  <c r="AU29" i="4"/>
  <c r="AV29" i="4"/>
  <c r="AS30" i="4"/>
  <c r="AT30" i="4"/>
  <c r="AU30" i="4"/>
  <c r="AV30" i="4"/>
  <c r="AS31" i="4"/>
  <c r="AT31" i="4"/>
  <c r="AU31" i="4"/>
  <c r="AV31" i="4"/>
  <c r="AS32" i="4"/>
  <c r="AT32" i="4"/>
  <c r="AU32" i="4"/>
  <c r="AV32" i="4"/>
  <c r="AS33" i="4"/>
  <c r="AT33" i="4"/>
  <c r="AU33" i="4"/>
  <c r="AV33" i="4"/>
  <c r="AS34" i="4"/>
  <c r="AT34" i="4"/>
  <c r="AU34" i="4"/>
  <c r="AV34" i="4"/>
  <c r="AS35" i="4"/>
  <c r="AT35" i="4"/>
  <c r="AU35" i="4"/>
  <c r="AV35" i="4"/>
  <c r="AS36" i="4"/>
  <c r="AT36" i="4"/>
  <c r="AU36" i="4"/>
  <c r="AV36" i="4"/>
  <c r="AS37" i="4"/>
  <c r="AT37" i="4"/>
  <c r="AU37" i="4"/>
  <c r="AV37" i="4"/>
  <c r="AS38" i="4"/>
  <c r="AT38" i="4"/>
  <c r="AU38" i="4"/>
  <c r="AV38" i="4"/>
  <c r="AS39" i="4"/>
  <c r="AT39" i="4"/>
  <c r="AU39" i="4"/>
  <c r="AV39" i="4"/>
  <c r="AS40" i="4"/>
  <c r="AT40" i="4"/>
  <c r="AU40" i="4"/>
  <c r="AV40" i="4"/>
  <c r="AS41" i="4"/>
  <c r="AT41" i="4"/>
  <c r="AU41" i="4"/>
  <c r="AV41" i="4"/>
  <c r="AS42" i="4"/>
  <c r="AT42" i="4"/>
  <c r="AU42" i="4"/>
  <c r="AV42" i="4"/>
  <c r="AS43" i="4"/>
  <c r="AT43" i="4"/>
  <c r="AU43" i="4"/>
  <c r="AV43" i="4"/>
  <c r="AS44" i="4"/>
  <c r="AT44" i="4"/>
  <c r="AU44" i="4"/>
  <c r="AV44" i="4"/>
  <c r="AS45" i="4"/>
  <c r="AT45" i="4"/>
  <c r="AU45" i="4"/>
  <c r="AV45" i="4"/>
  <c r="AS46" i="4"/>
  <c r="AT46" i="4"/>
  <c r="AU46" i="4"/>
  <c r="AV46" i="4"/>
  <c r="AS47" i="4"/>
  <c r="AT47" i="4"/>
  <c r="AU47" i="4"/>
  <c r="AV47" i="4"/>
  <c r="AS48" i="4"/>
  <c r="AT48" i="4"/>
  <c r="AU48" i="4"/>
  <c r="AV48" i="4"/>
  <c r="AS49" i="4"/>
  <c r="AT49" i="4"/>
  <c r="AU49" i="4"/>
  <c r="AV49" i="4"/>
  <c r="AS50" i="4"/>
  <c r="AT50" i="4"/>
  <c r="AU50" i="4"/>
  <c r="AV50" i="4"/>
  <c r="AS51" i="4"/>
  <c r="AT51" i="4"/>
  <c r="AU51" i="4"/>
  <c r="AV51" i="4"/>
  <c r="AS52" i="4"/>
  <c r="AT52" i="4"/>
  <c r="AU52" i="4"/>
  <c r="AV52" i="4"/>
  <c r="AS53" i="4"/>
  <c r="AT53" i="4"/>
  <c r="AU53" i="4"/>
  <c r="AV53" i="4"/>
  <c r="AS54" i="4"/>
  <c r="AT54" i="4"/>
  <c r="AU54" i="4"/>
  <c r="AV54" i="4"/>
  <c r="AS55" i="4"/>
  <c r="AT55" i="4"/>
  <c r="AU55" i="4"/>
  <c r="AV55" i="4"/>
  <c r="AS56" i="4"/>
  <c r="AT56" i="4"/>
  <c r="AU56" i="4"/>
  <c r="AV56" i="4"/>
  <c r="AS57" i="4"/>
  <c r="AT57" i="4"/>
  <c r="AU57" i="4"/>
  <c r="AV57" i="4"/>
  <c r="AS58" i="4"/>
  <c r="AT58" i="4"/>
  <c r="AU58" i="4"/>
  <c r="AV58" i="4"/>
  <c r="AS59" i="4"/>
  <c r="AT59" i="4"/>
  <c r="AU59" i="4"/>
  <c r="AV59" i="4"/>
  <c r="AS60" i="4"/>
  <c r="AT60" i="4"/>
  <c r="AU60" i="4"/>
  <c r="AV60" i="4"/>
  <c r="AS61" i="4"/>
  <c r="AT61" i="4"/>
  <c r="AU61" i="4"/>
  <c r="AV61" i="4"/>
  <c r="AS63" i="4"/>
  <c r="AT63" i="4"/>
  <c r="AU63" i="4"/>
  <c r="AV63" i="4"/>
  <c r="AS64" i="4"/>
  <c r="AT64" i="4"/>
  <c r="AU64" i="4"/>
  <c r="AV64" i="4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N27" i="9"/>
  <c r="AG32" i="2"/>
  <c r="N28" i="9"/>
  <c r="AG33" i="2"/>
  <c r="N29" i="9"/>
  <c r="AG34" i="2"/>
  <c r="N30" i="9"/>
  <c r="AG35" i="2"/>
  <c r="N31" i="9"/>
  <c r="AG36" i="2"/>
  <c r="N32" i="9"/>
  <c r="AG37" i="2"/>
  <c r="N33" i="9"/>
  <c r="AG38" i="2"/>
  <c r="N34" i="9"/>
  <c r="AG39" i="2"/>
  <c r="N35" i="9"/>
  <c r="AG40" i="2"/>
  <c r="N36" i="9"/>
  <c r="AG41" i="2"/>
  <c r="N37" i="9"/>
  <c r="AG42" i="2"/>
  <c r="N38" i="9"/>
  <c r="AG43" i="2"/>
  <c r="N39" i="9"/>
  <c r="AG44" i="2"/>
  <c r="N40" i="9"/>
  <c r="AG45" i="2"/>
  <c r="N41" i="9"/>
  <c r="AG46" i="2"/>
  <c r="N42" i="9"/>
  <c r="AG47" i="2"/>
  <c r="N43" i="9"/>
  <c r="AG48" i="2"/>
  <c r="N44" i="9"/>
  <c r="AG49" i="2"/>
  <c r="N45" i="9"/>
  <c r="AG50" i="2"/>
  <c r="N46" i="9"/>
  <c r="AG51" i="2"/>
  <c r="N47" i="9"/>
  <c r="AG52" i="2"/>
  <c r="N48" i="9"/>
  <c r="AG53" i="2"/>
  <c r="N49" i="9"/>
  <c r="AG54" i="2"/>
  <c r="N50" i="9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M7" i="4"/>
  <c r="M8" i="4"/>
  <c r="F4" i="11"/>
  <c r="M9" i="4"/>
  <c r="F5" i="11"/>
  <c r="M10" i="4"/>
  <c r="F6" i="11"/>
  <c r="M11" i="4"/>
  <c r="F7" i="11"/>
  <c r="M12" i="4"/>
  <c r="M13" i="4"/>
  <c r="M14" i="4"/>
  <c r="M16" i="4"/>
  <c r="F12" i="11"/>
  <c r="M20" i="4"/>
  <c r="F16" i="11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" i="4"/>
  <c r="BU6" i="2"/>
  <c r="A23" i="11"/>
  <c r="B23" i="11"/>
  <c r="A24" i="11"/>
  <c r="B24" i="11"/>
  <c r="A25" i="11"/>
  <c r="B25" i="11"/>
  <c r="A26" i="11"/>
  <c r="B26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A43" i="11"/>
  <c r="B43" i="11"/>
  <c r="A44" i="11"/>
  <c r="B44" i="11"/>
  <c r="A45" i="11"/>
  <c r="B45" i="11"/>
  <c r="A46" i="11"/>
  <c r="B46" i="11"/>
  <c r="A47" i="11"/>
  <c r="B47" i="11"/>
  <c r="A48" i="11"/>
  <c r="B48" i="11"/>
  <c r="A49" i="11"/>
  <c r="B49" i="11"/>
  <c r="A50" i="11"/>
  <c r="B50" i="11"/>
  <c r="A51" i="11"/>
  <c r="B51" i="11"/>
  <c r="A52" i="11"/>
  <c r="B52" i="11"/>
  <c r="A53" i="11"/>
  <c r="B53" i="11"/>
  <c r="A54" i="11"/>
  <c r="B54" i="11"/>
  <c r="A55" i="11"/>
  <c r="B55" i="11"/>
  <c r="A56" i="11"/>
  <c r="B56" i="11"/>
  <c r="A57" i="11"/>
  <c r="B57" i="11"/>
  <c r="A59" i="11"/>
  <c r="B59" i="11"/>
  <c r="A60" i="11"/>
  <c r="B60" i="11"/>
  <c r="H60" i="11"/>
  <c r="I60" i="11"/>
  <c r="I55" i="11"/>
  <c r="H55" i="11"/>
  <c r="I59" i="11"/>
  <c r="H59" i="11"/>
  <c r="H56" i="11"/>
  <c r="I56" i="11"/>
  <c r="H54" i="11"/>
  <c r="I54" i="11"/>
  <c r="H52" i="11"/>
  <c r="I52" i="11"/>
  <c r="H50" i="11"/>
  <c r="I50" i="11"/>
  <c r="H48" i="11"/>
  <c r="I48" i="11"/>
  <c r="H46" i="11"/>
  <c r="I46" i="11"/>
  <c r="H44" i="11"/>
  <c r="I44" i="11"/>
  <c r="H42" i="11"/>
  <c r="I42" i="11"/>
  <c r="H40" i="11"/>
  <c r="I40" i="11"/>
  <c r="H38" i="11"/>
  <c r="I38" i="11"/>
  <c r="H36" i="11"/>
  <c r="I36" i="11"/>
  <c r="H34" i="11"/>
  <c r="I34" i="11"/>
  <c r="H32" i="11"/>
  <c r="I32" i="11"/>
  <c r="H30" i="11"/>
  <c r="I30" i="11"/>
  <c r="H28" i="11"/>
  <c r="I28" i="11"/>
  <c r="H26" i="11"/>
  <c r="I26" i="11"/>
  <c r="H24" i="11"/>
  <c r="I24" i="11"/>
  <c r="I57" i="11"/>
  <c r="H57" i="11"/>
  <c r="I53" i="11"/>
  <c r="H53" i="11"/>
  <c r="I51" i="11"/>
  <c r="H51" i="11"/>
  <c r="I49" i="11"/>
  <c r="H49" i="11"/>
  <c r="I47" i="11"/>
  <c r="H47" i="11"/>
  <c r="I45" i="11"/>
  <c r="H45" i="11"/>
  <c r="I43" i="11"/>
  <c r="H43" i="11"/>
  <c r="I41" i="11"/>
  <c r="H41" i="11"/>
  <c r="I39" i="11"/>
  <c r="H39" i="11"/>
  <c r="I37" i="11"/>
  <c r="H37" i="11"/>
  <c r="I35" i="11"/>
  <c r="H35" i="11"/>
  <c r="I33" i="11"/>
  <c r="H33" i="11"/>
  <c r="I31" i="11"/>
  <c r="H31" i="11"/>
  <c r="I29" i="11"/>
  <c r="H29" i="11"/>
  <c r="I27" i="11"/>
  <c r="H27" i="11"/>
  <c r="I25" i="11"/>
  <c r="H25" i="11"/>
  <c r="I23" i="11"/>
  <c r="H23" i="11"/>
  <c r="J23" i="11"/>
  <c r="AX54" i="2"/>
  <c r="AW54" i="2"/>
  <c r="AX52" i="2"/>
  <c r="AW52" i="2"/>
  <c r="AX50" i="2"/>
  <c r="AW50" i="2"/>
  <c r="AX46" i="2"/>
  <c r="AW46" i="2"/>
  <c r="AX44" i="2"/>
  <c r="AW44" i="2"/>
  <c r="AX42" i="2"/>
  <c r="AW42" i="2"/>
  <c r="AX40" i="2"/>
  <c r="AW40" i="2"/>
  <c r="AX38" i="2"/>
  <c r="AW38" i="2"/>
  <c r="AX36" i="2"/>
  <c r="AW36" i="2"/>
  <c r="AX34" i="2"/>
  <c r="AW34" i="2"/>
  <c r="AX32" i="2"/>
  <c r="AW32" i="2"/>
  <c r="AX53" i="2"/>
  <c r="AW53" i="2"/>
  <c r="AX51" i="2"/>
  <c r="AW51" i="2"/>
  <c r="AX49" i="2"/>
  <c r="AW49" i="2"/>
  <c r="AX47" i="2"/>
  <c r="AW47" i="2"/>
  <c r="AX45" i="2"/>
  <c r="AW45" i="2"/>
  <c r="AX43" i="2"/>
  <c r="AW43" i="2"/>
  <c r="AX41" i="2"/>
  <c r="AW41" i="2"/>
  <c r="AX39" i="2"/>
  <c r="AW39" i="2"/>
  <c r="AX37" i="2"/>
  <c r="AW37" i="2"/>
  <c r="AX35" i="2"/>
  <c r="AW35" i="2"/>
  <c r="AX33" i="2"/>
  <c r="AW33" i="2"/>
  <c r="AX31" i="2"/>
  <c r="AW31" i="2"/>
  <c r="AG7" i="2"/>
  <c r="AG207" i="2"/>
  <c r="AG105" i="2"/>
  <c r="N101" i="9"/>
  <c r="E483" i="10"/>
  <c r="E485" i="10"/>
  <c r="C483" i="10"/>
  <c r="F60" i="11"/>
  <c r="F57" i="11"/>
  <c r="F55" i="11"/>
  <c r="F53" i="11"/>
  <c r="F51" i="11"/>
  <c r="F49" i="11"/>
  <c r="F47" i="11"/>
  <c r="F45" i="11"/>
  <c r="F43" i="11"/>
  <c r="F41" i="11"/>
  <c r="F39" i="11"/>
  <c r="F37" i="11"/>
  <c r="F35" i="11"/>
  <c r="F33" i="11"/>
  <c r="F31" i="11"/>
  <c r="F29" i="11"/>
  <c r="F27" i="11"/>
  <c r="F25" i="11"/>
  <c r="F23" i="11"/>
  <c r="F21" i="11"/>
  <c r="F19" i="11"/>
  <c r="F9" i="11"/>
  <c r="F59" i="11"/>
  <c r="C56" i="11"/>
  <c r="F56" i="11"/>
  <c r="F54" i="11"/>
  <c r="C52" i="11"/>
  <c r="F52" i="11"/>
  <c r="F50" i="11"/>
  <c r="F48" i="11"/>
  <c r="F46" i="11"/>
  <c r="F44" i="11"/>
  <c r="F42" i="11"/>
  <c r="F40" i="11"/>
  <c r="F38" i="11"/>
  <c r="F36" i="11"/>
  <c r="F34" i="11"/>
  <c r="F32" i="11"/>
  <c r="F30" i="11"/>
  <c r="F28" i="11"/>
  <c r="F26" i="11"/>
  <c r="F24" i="11"/>
  <c r="F22" i="11"/>
  <c r="F20" i="11"/>
  <c r="F18" i="11"/>
  <c r="F10" i="11"/>
  <c r="F8" i="11"/>
  <c r="AG112" i="2"/>
  <c r="AG17" i="2"/>
  <c r="AG15" i="2"/>
  <c r="AG13" i="2"/>
  <c r="AG113" i="2"/>
  <c r="AG18" i="2"/>
  <c r="AG16" i="2"/>
  <c r="AG14" i="2"/>
  <c r="AG12" i="2"/>
  <c r="AX112" i="2"/>
  <c r="AW112" i="2"/>
  <c r="AX110" i="2"/>
  <c r="AW110" i="2"/>
  <c r="AX108" i="2"/>
  <c r="AW108" i="2"/>
  <c r="AX12" i="2"/>
  <c r="AW12" i="2"/>
  <c r="AX10" i="2"/>
  <c r="AW10" i="2"/>
  <c r="AX8" i="2"/>
  <c r="AW8" i="2"/>
  <c r="AX113" i="2"/>
  <c r="AW113" i="2"/>
  <c r="AX111" i="2"/>
  <c r="AW111" i="2"/>
  <c r="AX109" i="2"/>
  <c r="AW109" i="2"/>
  <c r="AX13" i="2"/>
  <c r="AW13" i="2"/>
  <c r="AX11" i="2"/>
  <c r="AW11" i="2"/>
  <c r="AX9" i="2"/>
  <c r="AW9" i="2"/>
  <c r="AX7" i="2"/>
  <c r="AW7" i="2"/>
  <c r="E499" i="10"/>
  <c r="E501" i="10"/>
  <c r="C499" i="10"/>
  <c r="E467" i="10"/>
  <c r="AX6" i="2"/>
  <c r="AW6" i="2"/>
  <c r="D406" i="10"/>
  <c r="E469" i="10"/>
  <c r="C467" i="10"/>
  <c r="E491" i="10"/>
  <c r="E475" i="10"/>
  <c r="E507" i="10"/>
  <c r="C507" i="10"/>
  <c r="E493" i="10"/>
  <c r="C491" i="10"/>
  <c r="E477" i="10"/>
  <c r="C475" i="10"/>
  <c r="E461" i="10"/>
  <c r="AG11" i="2"/>
  <c r="AG10" i="2"/>
  <c r="E503" i="10"/>
  <c r="E495" i="10"/>
  <c r="E487" i="10"/>
  <c r="E479" i="10"/>
  <c r="E471" i="10"/>
  <c r="E463" i="10"/>
  <c r="D507" i="10"/>
  <c r="B507" i="10"/>
  <c r="E506" i="10"/>
  <c r="E505" i="10"/>
  <c r="C503" i="10"/>
  <c r="C501" i="10"/>
  <c r="D499" i="10"/>
  <c r="B499" i="10"/>
  <c r="E498" i="10"/>
  <c r="E497" i="10"/>
  <c r="C495" i="10"/>
  <c r="C493" i="10"/>
  <c r="D491" i="10"/>
  <c r="B491" i="10"/>
  <c r="E490" i="10"/>
  <c r="E489" i="10"/>
  <c r="C487" i="10"/>
  <c r="C485" i="10"/>
  <c r="D483" i="10"/>
  <c r="B483" i="10"/>
  <c r="E482" i="10"/>
  <c r="E481" i="10"/>
  <c r="C479" i="10"/>
  <c r="C477" i="10"/>
  <c r="D475" i="10"/>
  <c r="B475" i="10"/>
  <c r="E474" i="10"/>
  <c r="E473" i="10"/>
  <c r="C471" i="10"/>
  <c r="C469" i="10"/>
  <c r="D467" i="10"/>
  <c r="B467" i="10"/>
  <c r="E466" i="10"/>
  <c r="E465" i="10"/>
  <c r="C463" i="10"/>
  <c r="C461" i="10"/>
  <c r="C505" i="10"/>
  <c r="D503" i="10"/>
  <c r="B503" i="10"/>
  <c r="E502" i="10"/>
  <c r="C497" i="10"/>
  <c r="D495" i="10"/>
  <c r="B495" i="10"/>
  <c r="E494" i="10"/>
  <c r="C489" i="10"/>
  <c r="D487" i="10"/>
  <c r="B487" i="10"/>
  <c r="E486" i="10"/>
  <c r="C481" i="10"/>
  <c r="D479" i="10"/>
  <c r="B479" i="10"/>
  <c r="E478" i="10"/>
  <c r="C473" i="10"/>
  <c r="D471" i="10"/>
  <c r="B471" i="10"/>
  <c r="E470" i="10"/>
  <c r="C465" i="10"/>
  <c r="D463" i="10"/>
  <c r="B463" i="10"/>
  <c r="E462" i="10"/>
  <c r="G410" i="10"/>
  <c r="G408" i="10"/>
  <c r="G458" i="10"/>
  <c r="B453" i="10"/>
  <c r="B449" i="10"/>
  <c r="B445" i="10"/>
  <c r="B441" i="10"/>
  <c r="B437" i="10"/>
  <c r="B433" i="10"/>
  <c r="B429" i="10"/>
  <c r="B425" i="10"/>
  <c r="B421" i="10"/>
  <c r="B417" i="10"/>
  <c r="B413" i="10"/>
  <c r="B409" i="10"/>
  <c r="D455" i="10"/>
  <c r="D451" i="10"/>
  <c r="D447" i="10"/>
  <c r="D443" i="10"/>
  <c r="D439" i="10"/>
  <c r="D435" i="10"/>
  <c r="D431" i="10"/>
  <c r="D427" i="10"/>
  <c r="D423" i="10"/>
  <c r="D419" i="10"/>
  <c r="D415" i="10"/>
  <c r="D411" i="10"/>
  <c r="D407" i="10"/>
  <c r="H453" i="10"/>
  <c r="H449" i="10"/>
  <c r="H445" i="10"/>
  <c r="H441" i="10"/>
  <c r="H437" i="10"/>
  <c r="H433" i="10"/>
  <c r="H429" i="10"/>
  <c r="H425" i="10"/>
  <c r="H421" i="10"/>
  <c r="H417" i="10"/>
  <c r="H413" i="10"/>
  <c r="H409" i="10"/>
  <c r="G505" i="10"/>
  <c r="G501" i="10"/>
  <c r="G497" i="10"/>
  <c r="G493" i="10"/>
  <c r="G489" i="10"/>
  <c r="G485" i="10"/>
  <c r="G481" i="10"/>
  <c r="G477" i="10"/>
  <c r="G473" i="10"/>
  <c r="G469" i="10"/>
  <c r="G465" i="10"/>
  <c r="G461" i="10"/>
  <c r="H507" i="10"/>
  <c r="H505" i="10"/>
  <c r="H503" i="10"/>
  <c r="H501" i="10"/>
  <c r="H499" i="10"/>
  <c r="H497" i="10"/>
  <c r="H495" i="10"/>
  <c r="H493" i="10"/>
  <c r="H491" i="10"/>
  <c r="H489" i="10"/>
  <c r="H487" i="10"/>
  <c r="H485" i="10"/>
  <c r="H483" i="10"/>
  <c r="H481" i="10"/>
  <c r="H479" i="10"/>
  <c r="H477" i="10"/>
  <c r="H475" i="10"/>
  <c r="H473" i="10"/>
  <c r="H471" i="10"/>
  <c r="H469" i="10"/>
  <c r="H467" i="10"/>
  <c r="H465" i="10"/>
  <c r="H463" i="10"/>
  <c r="H461" i="10"/>
  <c r="H459" i="10"/>
  <c r="B455" i="10"/>
  <c r="B451" i="10"/>
  <c r="B447" i="10"/>
  <c r="B443" i="10"/>
  <c r="B439" i="10"/>
  <c r="B435" i="10"/>
  <c r="B431" i="10"/>
  <c r="B427" i="10"/>
  <c r="B423" i="10"/>
  <c r="B419" i="10"/>
  <c r="B415" i="10"/>
  <c r="B411" i="10"/>
  <c r="B407" i="10"/>
  <c r="D453" i="10"/>
  <c r="D449" i="10"/>
  <c r="D445" i="10"/>
  <c r="D441" i="10"/>
  <c r="D437" i="10"/>
  <c r="D433" i="10"/>
  <c r="D429" i="10"/>
  <c r="D425" i="10"/>
  <c r="D421" i="10"/>
  <c r="D417" i="10"/>
  <c r="D413" i="10"/>
  <c r="D409" i="10"/>
  <c r="H455" i="10"/>
  <c r="H451" i="10"/>
  <c r="H447" i="10"/>
  <c r="H443" i="10"/>
  <c r="H439" i="10"/>
  <c r="H435" i="10"/>
  <c r="H431" i="10"/>
  <c r="H427" i="10"/>
  <c r="H423" i="10"/>
  <c r="H419" i="10"/>
  <c r="H415" i="10"/>
  <c r="H411" i="10"/>
  <c r="H407" i="10"/>
  <c r="D505" i="10"/>
  <c r="E504" i="10"/>
  <c r="D501" i="10"/>
  <c r="E500" i="10"/>
  <c r="D497" i="10"/>
  <c r="E496" i="10"/>
  <c r="D493" i="10"/>
  <c r="E492" i="10"/>
  <c r="D489" i="10"/>
  <c r="E488" i="10"/>
  <c r="D485" i="10"/>
  <c r="E484" i="10"/>
  <c r="D481" i="10"/>
  <c r="E480" i="10"/>
  <c r="D477" i="10"/>
  <c r="E476" i="10"/>
  <c r="D473" i="10"/>
  <c r="E472" i="10"/>
  <c r="D469" i="10"/>
  <c r="E468" i="10"/>
  <c r="D465" i="10"/>
  <c r="E464" i="10"/>
  <c r="D461" i="10"/>
  <c r="E460" i="10"/>
  <c r="D459" i="10"/>
  <c r="H458" i="10"/>
  <c r="H506" i="10"/>
  <c r="H504" i="10"/>
  <c r="H502" i="10"/>
  <c r="H500" i="10"/>
  <c r="H498" i="10"/>
  <c r="H496" i="10"/>
  <c r="H494" i="10"/>
  <c r="H492" i="10"/>
  <c r="H490" i="10"/>
  <c r="H488" i="10"/>
  <c r="H486" i="10"/>
  <c r="H484" i="10"/>
  <c r="H482" i="10"/>
  <c r="H480" i="10"/>
  <c r="H478" i="10"/>
  <c r="H476" i="10"/>
  <c r="H474" i="10"/>
  <c r="H472" i="10"/>
  <c r="H470" i="10"/>
  <c r="H468" i="10"/>
  <c r="H466" i="10"/>
  <c r="H464" i="10"/>
  <c r="H462" i="10"/>
  <c r="H460" i="10"/>
  <c r="E454" i="10"/>
  <c r="C454" i="10"/>
  <c r="E452" i="10"/>
  <c r="C452" i="10"/>
  <c r="E450" i="10"/>
  <c r="C450" i="10"/>
  <c r="E448" i="10"/>
  <c r="C448" i="10"/>
  <c r="E446" i="10"/>
  <c r="C446" i="10"/>
  <c r="E444" i="10"/>
  <c r="C444" i="10"/>
  <c r="E442" i="10"/>
  <c r="C442" i="10"/>
  <c r="E440" i="10"/>
  <c r="C440" i="10"/>
  <c r="E438" i="10"/>
  <c r="C438" i="10"/>
  <c r="E436" i="10"/>
  <c r="C436" i="10"/>
  <c r="E434" i="10"/>
  <c r="C434" i="10"/>
  <c r="E432" i="10"/>
  <c r="C432" i="10"/>
  <c r="E430" i="10"/>
  <c r="C430" i="10"/>
  <c r="E428" i="10"/>
  <c r="C428" i="10"/>
  <c r="E426" i="10"/>
  <c r="C426" i="10"/>
  <c r="E424" i="10"/>
  <c r="C424" i="10"/>
  <c r="E422" i="10"/>
  <c r="C422" i="10"/>
  <c r="E420" i="10"/>
  <c r="C420" i="10"/>
  <c r="E418" i="10"/>
  <c r="C418" i="10"/>
  <c r="E416" i="10"/>
  <c r="C416" i="10"/>
  <c r="E414" i="10"/>
  <c r="C414" i="10"/>
  <c r="E412" i="10"/>
  <c r="C412" i="10"/>
  <c r="C410" i="10"/>
  <c r="C408" i="10"/>
  <c r="H454" i="10"/>
  <c r="H452" i="10"/>
  <c r="H450" i="10"/>
  <c r="H448" i="10"/>
  <c r="H446" i="10"/>
  <c r="H444" i="10"/>
  <c r="H442" i="10"/>
  <c r="H440" i="10"/>
  <c r="H438" i="10"/>
  <c r="H436" i="10"/>
  <c r="H434" i="10"/>
  <c r="H432" i="10"/>
  <c r="H430" i="10"/>
  <c r="H428" i="10"/>
  <c r="H426" i="10"/>
  <c r="H424" i="10"/>
  <c r="H422" i="10"/>
  <c r="H420" i="10"/>
  <c r="H418" i="10"/>
  <c r="H416" i="10"/>
  <c r="H414" i="10"/>
  <c r="H412" i="10"/>
  <c r="H410" i="10"/>
  <c r="H408" i="10"/>
  <c r="C458" i="10"/>
  <c r="G506" i="10"/>
  <c r="G504" i="10"/>
  <c r="G502" i="10"/>
  <c r="G500" i="10"/>
  <c r="G498" i="10"/>
  <c r="G496" i="10"/>
  <c r="G494" i="10"/>
  <c r="G492" i="10"/>
  <c r="G490" i="10"/>
  <c r="G488" i="10"/>
  <c r="G486" i="10"/>
  <c r="G484" i="10"/>
  <c r="G482" i="10"/>
  <c r="G480" i="10"/>
  <c r="G478" i="10"/>
  <c r="G476" i="10"/>
  <c r="G474" i="10"/>
  <c r="G472" i="10"/>
  <c r="G470" i="10"/>
  <c r="G468" i="10"/>
  <c r="G466" i="10"/>
  <c r="G464" i="10"/>
  <c r="G462" i="10"/>
  <c r="G460" i="10"/>
  <c r="G459" i="10"/>
  <c r="B454" i="10"/>
  <c r="B452" i="10"/>
  <c r="B450" i="10"/>
  <c r="B448" i="10"/>
  <c r="B446" i="10"/>
  <c r="B444" i="10"/>
  <c r="B442" i="10"/>
  <c r="B440" i="10"/>
  <c r="B438" i="10"/>
  <c r="B436" i="10"/>
  <c r="B434" i="10"/>
  <c r="B432" i="10"/>
  <c r="B430" i="10"/>
  <c r="B428" i="10"/>
  <c r="B426" i="10"/>
  <c r="B424" i="10"/>
  <c r="B422" i="10"/>
  <c r="B420" i="10"/>
  <c r="B418" i="10"/>
  <c r="B416" i="10"/>
  <c r="B414" i="10"/>
  <c r="B412" i="10"/>
  <c r="B410" i="10"/>
  <c r="B408" i="10"/>
  <c r="E455" i="10"/>
  <c r="C455" i="10"/>
  <c r="D454" i="10"/>
  <c r="E453" i="10"/>
  <c r="C453" i="10"/>
  <c r="D452" i="10"/>
  <c r="E451" i="10"/>
  <c r="C451" i="10"/>
  <c r="D450" i="10"/>
  <c r="E449" i="10"/>
  <c r="C449" i="10"/>
  <c r="D448" i="10"/>
  <c r="E447" i="10"/>
  <c r="C447" i="10"/>
  <c r="D446" i="10"/>
  <c r="E445" i="10"/>
  <c r="C445" i="10"/>
  <c r="D444" i="10"/>
  <c r="E443" i="10"/>
  <c r="C443" i="10"/>
  <c r="D442" i="10"/>
  <c r="E441" i="10"/>
  <c r="C441" i="10"/>
  <c r="D440" i="10"/>
  <c r="E439" i="10"/>
  <c r="C439" i="10"/>
  <c r="D438" i="10"/>
  <c r="E437" i="10"/>
  <c r="C437" i="10"/>
  <c r="D436" i="10"/>
  <c r="E435" i="10"/>
  <c r="C435" i="10"/>
  <c r="D434" i="10"/>
  <c r="E433" i="10"/>
  <c r="C433" i="10"/>
  <c r="D432" i="10"/>
  <c r="E431" i="10"/>
  <c r="C431" i="10"/>
  <c r="D430" i="10"/>
  <c r="E429" i="10"/>
  <c r="C429" i="10"/>
  <c r="D428" i="10"/>
  <c r="E427" i="10"/>
  <c r="C427" i="10"/>
  <c r="D426" i="10"/>
  <c r="E425" i="10"/>
  <c r="C425" i="10"/>
  <c r="D424" i="10"/>
  <c r="E423" i="10"/>
  <c r="C423" i="10"/>
  <c r="D422" i="10"/>
  <c r="E421" i="10"/>
  <c r="C421" i="10"/>
  <c r="D420" i="10"/>
  <c r="E419" i="10"/>
  <c r="C419" i="10"/>
  <c r="D418" i="10"/>
  <c r="E417" i="10"/>
  <c r="C417" i="10"/>
  <c r="D416" i="10"/>
  <c r="E415" i="10"/>
  <c r="C415" i="10"/>
  <c r="D414" i="10"/>
  <c r="E413" i="10"/>
  <c r="C413" i="10"/>
  <c r="D412" i="10"/>
  <c r="E411" i="10"/>
  <c r="C411" i="10"/>
  <c r="D410" i="10"/>
  <c r="E409" i="10"/>
  <c r="C409" i="10"/>
  <c r="D408" i="10"/>
  <c r="E407" i="10"/>
  <c r="C407" i="10"/>
  <c r="B458" i="10"/>
  <c r="D458" i="10"/>
  <c r="C506" i="10"/>
  <c r="C504" i="10"/>
  <c r="C502" i="10"/>
  <c r="C500" i="10"/>
  <c r="C498" i="10"/>
  <c r="C496" i="10"/>
  <c r="C494" i="10"/>
  <c r="C492" i="10"/>
  <c r="C490" i="10"/>
  <c r="C488" i="10"/>
  <c r="C486" i="10"/>
  <c r="C484" i="10"/>
  <c r="C482" i="10"/>
  <c r="C480" i="10"/>
  <c r="C478" i="10"/>
  <c r="C476" i="10"/>
  <c r="C474" i="10"/>
  <c r="C472" i="10"/>
  <c r="C470" i="10"/>
  <c r="C468" i="10"/>
  <c r="C466" i="10"/>
  <c r="C464" i="10"/>
  <c r="C462" i="10"/>
  <c r="C460" i="10"/>
  <c r="E459" i="10"/>
  <c r="C459" i="10"/>
  <c r="D506" i="10"/>
  <c r="D504" i="10"/>
  <c r="D502" i="10"/>
  <c r="D500" i="10"/>
  <c r="D498" i="10"/>
  <c r="D496" i="10"/>
  <c r="D494" i="10"/>
  <c r="D492" i="10"/>
  <c r="D490" i="10"/>
  <c r="D488" i="10"/>
  <c r="D486" i="10"/>
  <c r="D484" i="10"/>
  <c r="D482" i="10"/>
  <c r="D480" i="10"/>
  <c r="D478" i="10"/>
  <c r="D476" i="10"/>
  <c r="D474" i="10"/>
  <c r="D472" i="10"/>
  <c r="D470" i="10"/>
  <c r="D468" i="10"/>
  <c r="D466" i="10"/>
  <c r="D464" i="10"/>
  <c r="D462" i="10"/>
  <c r="D460" i="10"/>
  <c r="B406" i="10"/>
  <c r="G406" i="10"/>
  <c r="C406" i="10"/>
  <c r="AG6" i="2"/>
  <c r="AG110" i="2"/>
  <c r="AG108" i="2"/>
  <c r="AG8" i="2"/>
  <c r="A2" i="8"/>
  <c r="AV144" i="2"/>
  <c r="AV142" i="2"/>
  <c r="AV140" i="2"/>
  <c r="AV138" i="2"/>
  <c r="AV136" i="2"/>
  <c r="AV134" i="2"/>
  <c r="AV132" i="2"/>
  <c r="AV130" i="2"/>
  <c r="AV128" i="2"/>
  <c r="AV126" i="2"/>
  <c r="AV124" i="2"/>
  <c r="AV122" i="2"/>
  <c r="AV120" i="2"/>
  <c r="AV118" i="2"/>
  <c r="AV116" i="2"/>
  <c r="AV114" i="2"/>
  <c r="AG111" i="2"/>
  <c r="AG109" i="2"/>
  <c r="AG9" i="2"/>
  <c r="N60" i="11"/>
  <c r="L60" i="11"/>
  <c r="N59" i="11"/>
  <c r="L59" i="11"/>
  <c r="N57" i="11"/>
  <c r="L57" i="11"/>
  <c r="N56" i="11"/>
  <c r="L56" i="11"/>
  <c r="N55" i="11"/>
  <c r="L55" i="11"/>
  <c r="N54" i="11"/>
  <c r="L54" i="11"/>
  <c r="N53" i="11"/>
  <c r="L53" i="11"/>
  <c r="N52" i="11"/>
  <c r="L52" i="11"/>
  <c r="N51" i="11"/>
  <c r="L51" i="11"/>
  <c r="N50" i="11"/>
  <c r="L50" i="11"/>
  <c r="N49" i="11"/>
  <c r="L49" i="11"/>
  <c r="N48" i="11"/>
  <c r="L48" i="11"/>
  <c r="N47" i="11"/>
  <c r="L47" i="11"/>
  <c r="N46" i="11"/>
  <c r="L46" i="11"/>
  <c r="N45" i="11"/>
  <c r="L45" i="11"/>
  <c r="N44" i="11"/>
  <c r="L44" i="11"/>
  <c r="N43" i="11"/>
  <c r="L43" i="11"/>
  <c r="N42" i="11"/>
  <c r="L42" i="11"/>
  <c r="N41" i="11"/>
  <c r="L41" i="11"/>
  <c r="N40" i="11"/>
  <c r="L40" i="11"/>
  <c r="N39" i="11"/>
  <c r="L39" i="11"/>
  <c r="N38" i="11"/>
  <c r="L38" i="11"/>
  <c r="N37" i="11"/>
  <c r="L37" i="11"/>
  <c r="N36" i="11"/>
  <c r="L36" i="11"/>
  <c r="N35" i="11"/>
  <c r="L35" i="11"/>
  <c r="N34" i="11"/>
  <c r="L34" i="11"/>
  <c r="N33" i="11"/>
  <c r="L33" i="11"/>
  <c r="N32" i="11"/>
  <c r="L32" i="11"/>
  <c r="N31" i="11"/>
  <c r="L31" i="11"/>
  <c r="N30" i="11"/>
  <c r="L30" i="11"/>
  <c r="N29" i="11"/>
  <c r="L29" i="11"/>
  <c r="N28" i="11"/>
  <c r="L28" i="11"/>
  <c r="N27" i="11"/>
  <c r="L27" i="11"/>
  <c r="N26" i="11"/>
  <c r="L26" i="11"/>
  <c r="N25" i="11"/>
  <c r="L25" i="11"/>
  <c r="N24" i="11"/>
  <c r="L24" i="11"/>
  <c r="N23" i="11"/>
  <c r="L23" i="11"/>
  <c r="N22" i="11"/>
  <c r="L22" i="11"/>
  <c r="N21" i="11"/>
  <c r="L21" i="11"/>
  <c r="N20" i="11"/>
  <c r="L20" i="11"/>
  <c r="N19" i="11"/>
  <c r="L19" i="11"/>
  <c r="N18" i="11"/>
  <c r="L18" i="11"/>
  <c r="N17" i="11"/>
  <c r="L17" i="11"/>
  <c r="N16" i="11"/>
  <c r="L16" i="11"/>
  <c r="N15" i="11"/>
  <c r="L15" i="11"/>
  <c r="N14" i="11"/>
  <c r="L14" i="11"/>
  <c r="N13" i="11"/>
  <c r="L13" i="11"/>
  <c r="N12" i="11"/>
  <c r="L12" i="11"/>
  <c r="N11" i="11"/>
  <c r="L11" i="11"/>
  <c r="N10" i="11"/>
  <c r="L10" i="11"/>
  <c r="N9" i="11"/>
  <c r="L9" i="11"/>
  <c r="N8" i="11"/>
  <c r="L8" i="11"/>
  <c r="M60" i="11"/>
  <c r="K60" i="11"/>
  <c r="M59" i="11"/>
  <c r="K59" i="11"/>
  <c r="M57" i="11"/>
  <c r="K57" i="11"/>
  <c r="M56" i="11"/>
  <c r="K56" i="11"/>
  <c r="M55" i="11"/>
  <c r="K55" i="11"/>
  <c r="M54" i="11"/>
  <c r="K54" i="11"/>
  <c r="M53" i="11"/>
  <c r="K53" i="11"/>
  <c r="M52" i="11"/>
  <c r="K52" i="11"/>
  <c r="M51" i="11"/>
  <c r="K51" i="11"/>
  <c r="M50" i="11"/>
  <c r="K50" i="11"/>
  <c r="M49" i="11"/>
  <c r="K49" i="11"/>
  <c r="M48" i="11"/>
  <c r="K48" i="11"/>
  <c r="M47" i="11"/>
  <c r="K47" i="11"/>
  <c r="M46" i="11"/>
  <c r="K46" i="11"/>
  <c r="M45" i="11"/>
  <c r="K45" i="11"/>
  <c r="M44" i="11"/>
  <c r="K44" i="11"/>
  <c r="M43" i="11"/>
  <c r="K43" i="11"/>
  <c r="M42" i="11"/>
  <c r="K42" i="11"/>
  <c r="M41" i="11"/>
  <c r="K41" i="11"/>
  <c r="M40" i="11"/>
  <c r="K40" i="11"/>
  <c r="M39" i="11"/>
  <c r="K39" i="11"/>
  <c r="M38" i="11"/>
  <c r="K38" i="11"/>
  <c r="M37" i="11"/>
  <c r="K37" i="11"/>
  <c r="M36" i="11"/>
  <c r="K36" i="11"/>
  <c r="M35" i="11"/>
  <c r="K35" i="11"/>
  <c r="M34" i="11"/>
  <c r="K34" i="11"/>
  <c r="M33" i="11"/>
  <c r="K33" i="11"/>
  <c r="M32" i="11"/>
  <c r="K32" i="11"/>
  <c r="M31" i="11"/>
  <c r="K31" i="11"/>
  <c r="M30" i="11"/>
  <c r="K30" i="11"/>
  <c r="M29" i="11"/>
  <c r="K29" i="11"/>
  <c r="M28" i="11"/>
  <c r="K28" i="11"/>
  <c r="M27" i="11"/>
  <c r="K27" i="11"/>
  <c r="M26" i="11"/>
  <c r="K26" i="11"/>
  <c r="M25" i="11"/>
  <c r="K25" i="11"/>
  <c r="M24" i="11"/>
  <c r="K24" i="11"/>
  <c r="M23" i="11"/>
  <c r="K23" i="11"/>
  <c r="M22" i="11"/>
  <c r="K22" i="11"/>
  <c r="M21" i="11"/>
  <c r="K21" i="11"/>
  <c r="M20" i="11"/>
  <c r="K20" i="11"/>
  <c r="M19" i="11"/>
  <c r="K19" i="11"/>
  <c r="M18" i="11"/>
  <c r="K18" i="11"/>
  <c r="M17" i="11"/>
  <c r="K17" i="11"/>
  <c r="M16" i="11"/>
  <c r="K16" i="11"/>
  <c r="M15" i="11"/>
  <c r="K15" i="11"/>
  <c r="M14" i="11"/>
  <c r="K14" i="11"/>
  <c r="M13" i="11"/>
  <c r="K13" i="11"/>
  <c r="M12" i="11"/>
  <c r="K12" i="11"/>
  <c r="M11" i="11"/>
  <c r="K11" i="11"/>
  <c r="M10" i="11"/>
  <c r="K10" i="11"/>
  <c r="M9" i="11"/>
  <c r="K9" i="11"/>
  <c r="M8" i="11"/>
  <c r="K8" i="11"/>
  <c r="C25" i="11"/>
  <c r="C57" i="11"/>
  <c r="C9" i="11"/>
  <c r="C45" i="11"/>
  <c r="C59" i="11"/>
  <c r="C54" i="11"/>
  <c r="C49" i="11"/>
  <c r="C29" i="11"/>
  <c r="C21" i="11"/>
  <c r="C55" i="11"/>
  <c r="J60" i="11"/>
  <c r="J59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C41" i="11"/>
  <c r="C33" i="11"/>
  <c r="C48" i="11"/>
  <c r="C47" i="11"/>
  <c r="C44" i="11"/>
  <c r="C43" i="11"/>
  <c r="C40" i="11"/>
  <c r="C39" i="11"/>
  <c r="C36" i="11"/>
  <c r="C35" i="11"/>
  <c r="C32" i="11"/>
  <c r="C31" i="11"/>
  <c r="C28" i="11"/>
  <c r="C27" i="11"/>
  <c r="C24" i="11"/>
  <c r="C23" i="11"/>
  <c r="C20" i="11"/>
  <c r="C19" i="11"/>
  <c r="G59" i="11"/>
  <c r="G57" i="11"/>
  <c r="G55" i="11"/>
  <c r="G53" i="11"/>
  <c r="G51" i="11"/>
  <c r="G49" i="11"/>
  <c r="G47" i="11"/>
  <c r="G45" i="11"/>
  <c r="G43" i="11"/>
  <c r="G41" i="11"/>
  <c r="G39" i="11"/>
  <c r="G37" i="11"/>
  <c r="G35" i="11"/>
  <c r="G33" i="11"/>
  <c r="G31" i="11"/>
  <c r="G29" i="11"/>
  <c r="G27" i="11"/>
  <c r="G25" i="11"/>
  <c r="G23" i="11"/>
  <c r="G21" i="11"/>
  <c r="G19" i="11"/>
  <c r="G9" i="11"/>
  <c r="C37" i="11"/>
  <c r="G60" i="11"/>
  <c r="G56" i="11"/>
  <c r="G54" i="11"/>
  <c r="G52" i="11"/>
  <c r="G50" i="11"/>
  <c r="G48" i="11"/>
  <c r="G46" i="11"/>
  <c r="G44" i="11"/>
  <c r="G42" i="11"/>
  <c r="G40" i="11"/>
  <c r="G38" i="11"/>
  <c r="G36" i="11"/>
  <c r="G34" i="11"/>
  <c r="G32" i="11"/>
  <c r="G30" i="11"/>
  <c r="G28" i="11"/>
  <c r="G26" i="11"/>
  <c r="G24" i="11"/>
  <c r="G22" i="11"/>
  <c r="G20" i="11"/>
  <c r="G18" i="11"/>
  <c r="G10" i="11"/>
  <c r="G8" i="11"/>
  <c r="C53" i="11"/>
  <c r="C60" i="11"/>
  <c r="C50" i="11"/>
  <c r="C46" i="11"/>
  <c r="C42" i="11"/>
  <c r="C38" i="11"/>
  <c r="C34" i="11"/>
  <c r="C30" i="11"/>
  <c r="C26" i="11"/>
  <c r="C22" i="11"/>
  <c r="C18" i="11"/>
  <c r="C10" i="11"/>
  <c r="C51" i="11"/>
  <c r="A205" i="10"/>
  <c r="E205" i="10"/>
  <c r="A206" i="10"/>
  <c r="E206" i="10"/>
  <c r="A207" i="10"/>
  <c r="A208" i="10"/>
  <c r="E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B304" i="10"/>
  <c r="C304" i="10"/>
  <c r="E304" i="10"/>
  <c r="H304" i="10"/>
  <c r="B305" i="10"/>
  <c r="C305" i="10"/>
  <c r="D305" i="10"/>
  <c r="E305" i="10"/>
  <c r="G305" i="10"/>
  <c r="H305" i="10"/>
  <c r="A204" i="10"/>
  <c r="E204" i="10"/>
  <c r="H102" i="10"/>
  <c r="H103" i="10"/>
  <c r="B102" i="10"/>
  <c r="C102" i="10"/>
  <c r="D102" i="10"/>
  <c r="E102" i="10"/>
  <c r="G102" i="10"/>
  <c r="B103" i="10"/>
  <c r="C103" i="10"/>
  <c r="D103" i="10"/>
  <c r="E103" i="10"/>
  <c r="G103" i="10"/>
  <c r="BH7" i="2"/>
  <c r="BH8" i="2"/>
  <c r="E408" i="10"/>
  <c r="BH9" i="2"/>
  <c r="BH10" i="2"/>
  <c r="E410" i="10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E458" i="10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BH6" i="2"/>
  <c r="E406" i="10"/>
  <c r="BU7" i="2"/>
  <c r="BV7" i="2"/>
  <c r="BU8" i="2"/>
  <c r="BV8" i="2"/>
  <c r="BU9" i="2"/>
  <c r="BV9" i="2"/>
  <c r="BU10" i="2"/>
  <c r="BV10" i="2"/>
  <c r="BU11" i="2"/>
  <c r="BV11" i="2"/>
  <c r="BU12" i="2"/>
  <c r="BV12" i="2"/>
  <c r="BU13" i="2"/>
  <c r="BV13" i="2"/>
  <c r="BU14" i="2"/>
  <c r="BV14" i="2"/>
  <c r="BU15" i="2"/>
  <c r="BV15" i="2"/>
  <c r="BU16" i="2"/>
  <c r="BV16" i="2"/>
  <c r="BU17" i="2"/>
  <c r="BV17" i="2"/>
  <c r="BU18" i="2"/>
  <c r="BV18" i="2"/>
  <c r="BU19" i="2"/>
  <c r="BV19" i="2"/>
  <c r="BU20" i="2"/>
  <c r="G16" i="10"/>
  <c r="BV20" i="2"/>
  <c r="BU21" i="2"/>
  <c r="G17" i="10"/>
  <c r="BV21" i="2"/>
  <c r="BU22" i="2"/>
  <c r="G18" i="10"/>
  <c r="BV22" i="2"/>
  <c r="BU23" i="2"/>
  <c r="G19" i="10"/>
  <c r="BV23" i="2"/>
  <c r="BU24" i="2"/>
  <c r="G20" i="10"/>
  <c r="BV24" i="2"/>
  <c r="BU25" i="2"/>
  <c r="G21" i="10"/>
  <c r="BV25" i="2"/>
  <c r="BU26" i="2"/>
  <c r="G22" i="10"/>
  <c r="BV26" i="2"/>
  <c r="BU27" i="2"/>
  <c r="G23" i="10"/>
  <c r="BV27" i="2"/>
  <c r="BU28" i="2"/>
  <c r="G24" i="10"/>
  <c r="BV28" i="2"/>
  <c r="BU29" i="2"/>
  <c r="G25" i="10"/>
  <c r="BV29" i="2"/>
  <c r="BU30" i="2"/>
  <c r="G26" i="10"/>
  <c r="BV30" i="2"/>
  <c r="BU31" i="2"/>
  <c r="G27" i="10"/>
  <c r="BV31" i="2"/>
  <c r="BU32" i="2"/>
  <c r="G28" i="10"/>
  <c r="BV32" i="2"/>
  <c r="BU33" i="2"/>
  <c r="G29" i="10"/>
  <c r="BV33" i="2"/>
  <c r="BU34" i="2"/>
  <c r="G30" i="10"/>
  <c r="BV34" i="2"/>
  <c r="BU35" i="2"/>
  <c r="G31" i="10"/>
  <c r="BV35" i="2"/>
  <c r="BU36" i="2"/>
  <c r="G32" i="10"/>
  <c r="BV36" i="2"/>
  <c r="BU37" i="2"/>
  <c r="G33" i="10"/>
  <c r="BV37" i="2"/>
  <c r="G235" i="10"/>
  <c r="BU38" i="2"/>
  <c r="G34" i="10"/>
  <c r="BV38" i="2"/>
  <c r="G236" i="10"/>
  <c r="BU39" i="2"/>
  <c r="G35" i="10"/>
  <c r="BV39" i="2"/>
  <c r="G237" i="10"/>
  <c r="BU40" i="2"/>
  <c r="G36" i="10"/>
  <c r="BV40" i="2"/>
  <c r="G238" i="10"/>
  <c r="BU41" i="2"/>
  <c r="G37" i="10"/>
  <c r="BV41" i="2"/>
  <c r="G239" i="10"/>
  <c r="BU42" i="2"/>
  <c r="G38" i="10"/>
  <c r="BV42" i="2"/>
  <c r="G240" i="10"/>
  <c r="BU43" i="2"/>
  <c r="G39" i="10"/>
  <c r="BV43" i="2"/>
  <c r="G241" i="10"/>
  <c r="BU44" i="2"/>
  <c r="G40" i="10"/>
  <c r="BV44" i="2"/>
  <c r="G242" i="10"/>
  <c r="BU45" i="2"/>
  <c r="G41" i="10"/>
  <c r="BV45" i="2"/>
  <c r="G243" i="10"/>
  <c r="BU46" i="2"/>
  <c r="G42" i="10"/>
  <c r="BV46" i="2"/>
  <c r="G244" i="10"/>
  <c r="BU47" i="2"/>
  <c r="G43" i="10"/>
  <c r="BV47" i="2"/>
  <c r="G245" i="10"/>
  <c r="BU48" i="2"/>
  <c r="G44" i="10"/>
  <c r="BV48" i="2"/>
  <c r="G246" i="10"/>
  <c r="BU49" i="2"/>
  <c r="G45" i="10"/>
  <c r="BV49" i="2"/>
  <c r="G247" i="10"/>
  <c r="BU50" i="2"/>
  <c r="G46" i="10"/>
  <c r="BV50" i="2"/>
  <c r="G248" i="10"/>
  <c r="BU51" i="2"/>
  <c r="G47" i="10"/>
  <c r="BV51" i="2"/>
  <c r="G249" i="10"/>
  <c r="BU52" i="2"/>
  <c r="G48" i="10"/>
  <c r="BV52" i="2"/>
  <c r="G250" i="10"/>
  <c r="BU53" i="2"/>
  <c r="G49" i="10"/>
  <c r="BV53" i="2"/>
  <c r="G251" i="10"/>
  <c r="BU54" i="2"/>
  <c r="G50" i="10"/>
  <c r="BV54" i="2"/>
  <c r="G252" i="10"/>
  <c r="BU108" i="2"/>
  <c r="BV108" i="2"/>
  <c r="BU109" i="2"/>
  <c r="BV109" i="2"/>
  <c r="BU110" i="2"/>
  <c r="BV110" i="2"/>
  <c r="BU111" i="2"/>
  <c r="BV111" i="2"/>
  <c r="BU112" i="2"/>
  <c r="BV112" i="2"/>
  <c r="BU113" i="2"/>
  <c r="BV113" i="2"/>
  <c r="BU114" i="2"/>
  <c r="BV114" i="2"/>
  <c r="BU115" i="2"/>
  <c r="BV115" i="2"/>
  <c r="BU116" i="2"/>
  <c r="BV116" i="2"/>
  <c r="BU117" i="2"/>
  <c r="BV117" i="2"/>
  <c r="BU118" i="2"/>
  <c r="BV118" i="2"/>
  <c r="BU119" i="2"/>
  <c r="BV119" i="2"/>
  <c r="BU120" i="2"/>
  <c r="BV120" i="2"/>
  <c r="BU121" i="2"/>
  <c r="BV121" i="2"/>
  <c r="BU122" i="2"/>
  <c r="BV122" i="2"/>
  <c r="BU123" i="2"/>
  <c r="BV123" i="2"/>
  <c r="BU124" i="2"/>
  <c r="BV124" i="2"/>
  <c r="BU125" i="2"/>
  <c r="BV125" i="2"/>
  <c r="BU126" i="2"/>
  <c r="BV126" i="2"/>
  <c r="BU127" i="2"/>
  <c r="BV127" i="2"/>
  <c r="BU128" i="2"/>
  <c r="BV128" i="2"/>
  <c r="BU129" i="2"/>
  <c r="BV129" i="2"/>
  <c r="BU130" i="2"/>
  <c r="BV130" i="2"/>
  <c r="BU131" i="2"/>
  <c r="BV131" i="2"/>
  <c r="BU132" i="2"/>
  <c r="BV132" i="2"/>
  <c r="BU133" i="2"/>
  <c r="BV133" i="2"/>
  <c r="BU134" i="2"/>
  <c r="BV134" i="2"/>
  <c r="BU135" i="2"/>
  <c r="BV135" i="2"/>
  <c r="BU136" i="2"/>
  <c r="BV136" i="2"/>
  <c r="BU137" i="2"/>
  <c r="BV137" i="2"/>
  <c r="BU138" i="2"/>
  <c r="BV138" i="2"/>
  <c r="BU139" i="2"/>
  <c r="BV139" i="2"/>
  <c r="BU140" i="2"/>
  <c r="BV140" i="2"/>
  <c r="BU141" i="2"/>
  <c r="BV141" i="2"/>
  <c r="BU142" i="2"/>
  <c r="BV142" i="2"/>
  <c r="BU143" i="2"/>
  <c r="BV143" i="2"/>
  <c r="BU144" i="2"/>
  <c r="BV144" i="2"/>
  <c r="BU145" i="2"/>
  <c r="BV145" i="2"/>
  <c r="BV6" i="2"/>
  <c r="B207" i="10"/>
  <c r="E207" i="10"/>
  <c r="B233" i="10"/>
  <c r="E233" i="10"/>
  <c r="B231" i="10"/>
  <c r="E231" i="10"/>
  <c r="B229" i="10"/>
  <c r="E229" i="10"/>
  <c r="B227" i="10"/>
  <c r="E227" i="10"/>
  <c r="B225" i="10"/>
  <c r="E225" i="10"/>
  <c r="B223" i="10"/>
  <c r="E223" i="10"/>
  <c r="B221" i="10"/>
  <c r="E221" i="10"/>
  <c r="B219" i="10"/>
  <c r="E219" i="10"/>
  <c r="B217" i="10"/>
  <c r="E217" i="10"/>
  <c r="B215" i="10"/>
  <c r="E215" i="10"/>
  <c r="B213" i="10"/>
  <c r="E213" i="10"/>
  <c r="B211" i="10"/>
  <c r="E211" i="10"/>
  <c r="B209" i="10"/>
  <c r="E209" i="10"/>
  <c r="B234" i="10"/>
  <c r="E234" i="10"/>
  <c r="B232" i="10"/>
  <c r="E232" i="10"/>
  <c r="B230" i="10"/>
  <c r="E230" i="10"/>
  <c r="B228" i="10"/>
  <c r="E228" i="10"/>
  <c r="B226" i="10"/>
  <c r="E226" i="10"/>
  <c r="B224" i="10"/>
  <c r="E224" i="10"/>
  <c r="B222" i="10"/>
  <c r="E222" i="10"/>
  <c r="B220" i="10"/>
  <c r="E220" i="10"/>
  <c r="B218" i="10"/>
  <c r="E218" i="10"/>
  <c r="B216" i="10"/>
  <c r="E216" i="10"/>
  <c r="B214" i="10"/>
  <c r="E214" i="10"/>
  <c r="B212" i="10"/>
  <c r="E212" i="10"/>
  <c r="B210" i="10"/>
  <c r="E210" i="10"/>
  <c r="B205" i="10"/>
  <c r="H205" i="10"/>
  <c r="C205" i="10"/>
  <c r="H229" i="10"/>
  <c r="C229" i="10"/>
  <c r="H221" i="10"/>
  <c r="C221" i="10"/>
  <c r="H213" i="10"/>
  <c r="C213" i="10"/>
  <c r="G205" i="10"/>
  <c r="H233" i="10"/>
  <c r="C233" i="10"/>
  <c r="G229" i="10"/>
  <c r="H228" i="10"/>
  <c r="C228" i="10"/>
  <c r="H227" i="10"/>
  <c r="C227" i="10"/>
  <c r="H225" i="10"/>
  <c r="C225" i="10"/>
  <c r="G221" i="10"/>
  <c r="H220" i="10"/>
  <c r="C220" i="10"/>
  <c r="H219" i="10"/>
  <c r="C219" i="10"/>
  <c r="H217" i="10"/>
  <c r="C217" i="10"/>
  <c r="G213" i="10"/>
  <c r="H212" i="10"/>
  <c r="C212" i="10"/>
  <c r="H211" i="10"/>
  <c r="C211" i="10"/>
  <c r="H209" i="10"/>
  <c r="C209" i="10"/>
  <c r="B208" i="10"/>
  <c r="B206" i="10"/>
  <c r="G204" i="10"/>
  <c r="G233" i="10"/>
  <c r="H232" i="10"/>
  <c r="C232" i="10"/>
  <c r="H231" i="10"/>
  <c r="C231" i="10"/>
  <c r="G225" i="10"/>
  <c r="H224" i="10"/>
  <c r="C224" i="10"/>
  <c r="H223" i="10"/>
  <c r="C223" i="10"/>
  <c r="G217" i="10"/>
  <c r="H216" i="10"/>
  <c r="C216" i="10"/>
  <c r="H215" i="10"/>
  <c r="C215" i="10"/>
  <c r="G209" i="10"/>
  <c r="H208" i="10"/>
  <c r="C208" i="10"/>
  <c r="H207" i="10"/>
  <c r="C207" i="10"/>
  <c r="H234" i="10"/>
  <c r="C234" i="10"/>
  <c r="G231" i="10"/>
  <c r="H230" i="10"/>
  <c r="C230" i="10"/>
  <c r="G227" i="10"/>
  <c r="H226" i="10"/>
  <c r="C226" i="10"/>
  <c r="G223" i="10"/>
  <c r="H222" i="10"/>
  <c r="C222" i="10"/>
  <c r="G219" i="10"/>
  <c r="H218" i="10"/>
  <c r="C218" i="10"/>
  <c r="G215" i="10"/>
  <c r="H214" i="10"/>
  <c r="C214" i="10"/>
  <c r="G211" i="10"/>
  <c r="H210" i="10"/>
  <c r="C210" i="10"/>
  <c r="G207" i="10"/>
  <c r="H206" i="10"/>
  <c r="C206" i="10"/>
  <c r="C204" i="10"/>
  <c r="H204" i="10"/>
  <c r="B204" i="10"/>
  <c r="G304" i="10"/>
  <c r="D304" i="10"/>
  <c r="G234" i="10"/>
  <c r="G232" i="10"/>
  <c r="G230" i="10"/>
  <c r="G228" i="10"/>
  <c r="G226" i="10"/>
  <c r="G224" i="10"/>
  <c r="G222" i="10"/>
  <c r="G220" i="10"/>
  <c r="G218" i="10"/>
  <c r="G216" i="10"/>
  <c r="G214" i="10"/>
  <c r="G212" i="10"/>
  <c r="G210" i="10"/>
  <c r="G208" i="10"/>
  <c r="G206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2" i="10"/>
  <c r="A3" i="9"/>
  <c r="G3" i="9"/>
  <c r="A4" i="9"/>
  <c r="G4" i="9"/>
  <c r="A5" i="9"/>
  <c r="G5" i="9"/>
  <c r="A6" i="9"/>
  <c r="G6" i="9"/>
  <c r="A7" i="9"/>
  <c r="G7" i="9"/>
  <c r="A8" i="9"/>
  <c r="G8" i="9"/>
  <c r="A9" i="9"/>
  <c r="G9" i="9"/>
  <c r="A10" i="9"/>
  <c r="G10" i="9"/>
  <c r="A11" i="9"/>
  <c r="G11" i="9"/>
  <c r="A12" i="9"/>
  <c r="G12" i="9"/>
  <c r="A13" i="9"/>
  <c r="G13" i="9"/>
  <c r="A14" i="9"/>
  <c r="G14" i="9"/>
  <c r="A15" i="9"/>
  <c r="G15" i="9"/>
  <c r="A16" i="9"/>
  <c r="G16" i="9"/>
  <c r="A17" i="9"/>
  <c r="G17" i="9"/>
  <c r="A18" i="9"/>
  <c r="G18" i="9"/>
  <c r="A19" i="9"/>
  <c r="G19" i="9"/>
  <c r="A20" i="9"/>
  <c r="G20" i="9"/>
  <c r="A21" i="9"/>
  <c r="G21" i="9"/>
  <c r="A22" i="9"/>
  <c r="G22" i="9"/>
  <c r="A23" i="9"/>
  <c r="G23" i="9"/>
  <c r="A24" i="9"/>
  <c r="G24" i="9"/>
  <c r="A25" i="9"/>
  <c r="G25" i="9"/>
  <c r="A26" i="9"/>
  <c r="G26" i="9"/>
  <c r="A2" i="9"/>
  <c r="G2" i="9"/>
  <c r="H2" i="10"/>
  <c r="E2" i="10"/>
  <c r="H6" i="10"/>
  <c r="E6" i="10"/>
  <c r="H4" i="10"/>
  <c r="E4" i="10"/>
  <c r="H5" i="10"/>
  <c r="E5" i="10"/>
  <c r="H3" i="10"/>
  <c r="E3" i="10"/>
  <c r="H14" i="10"/>
  <c r="E14" i="10"/>
  <c r="H12" i="10"/>
  <c r="E12" i="10"/>
  <c r="H10" i="10"/>
  <c r="E10" i="10"/>
  <c r="H8" i="10"/>
  <c r="E8" i="10"/>
  <c r="H15" i="10"/>
  <c r="E15" i="10"/>
  <c r="H13" i="10"/>
  <c r="E13" i="10"/>
  <c r="H11" i="10"/>
  <c r="E11" i="10"/>
  <c r="H9" i="10"/>
  <c r="E9" i="10"/>
  <c r="H7" i="10"/>
  <c r="E7" i="10"/>
  <c r="J25" i="9"/>
  <c r="H25" i="9"/>
  <c r="I25" i="9"/>
  <c r="J23" i="9"/>
  <c r="H23" i="9"/>
  <c r="I23" i="9"/>
  <c r="J21" i="9"/>
  <c r="H21" i="9"/>
  <c r="I21" i="9"/>
  <c r="J19" i="9"/>
  <c r="H19" i="9"/>
  <c r="I19" i="9"/>
  <c r="J17" i="9"/>
  <c r="H17" i="9"/>
  <c r="I17" i="9"/>
  <c r="J15" i="9"/>
  <c r="H15" i="9"/>
  <c r="I15" i="9"/>
  <c r="J13" i="9"/>
  <c r="H13" i="9"/>
  <c r="I13" i="9"/>
  <c r="J11" i="9"/>
  <c r="H11" i="9"/>
  <c r="I11" i="9"/>
  <c r="J9" i="9"/>
  <c r="H9" i="9"/>
  <c r="I9" i="9"/>
  <c r="J7" i="9"/>
  <c r="H7" i="9"/>
  <c r="I7" i="9"/>
  <c r="H5" i="9"/>
  <c r="I5" i="9"/>
  <c r="J3" i="9"/>
  <c r="H3" i="9"/>
  <c r="I3" i="9"/>
  <c r="I2" i="9"/>
  <c r="H2" i="9"/>
  <c r="J26" i="9"/>
  <c r="I26" i="9"/>
  <c r="H26" i="9"/>
  <c r="J24" i="9"/>
  <c r="I24" i="9"/>
  <c r="H24" i="9"/>
  <c r="J22" i="9"/>
  <c r="I22" i="9"/>
  <c r="H22" i="9"/>
  <c r="J20" i="9"/>
  <c r="I20" i="9"/>
  <c r="H20" i="9"/>
  <c r="J18" i="9"/>
  <c r="I18" i="9"/>
  <c r="H18" i="9"/>
  <c r="J16" i="9"/>
  <c r="I16" i="9"/>
  <c r="H16" i="9"/>
  <c r="J14" i="9"/>
  <c r="I14" i="9"/>
  <c r="H14" i="9"/>
  <c r="J12" i="9"/>
  <c r="I12" i="9"/>
  <c r="H12" i="9"/>
  <c r="J10" i="9"/>
  <c r="I10" i="9"/>
  <c r="H10" i="9"/>
  <c r="J8" i="9"/>
  <c r="I8" i="9"/>
  <c r="H8" i="9"/>
  <c r="I6" i="9"/>
  <c r="H6" i="9"/>
  <c r="I4" i="9"/>
  <c r="H4" i="9"/>
  <c r="E5" i="9"/>
  <c r="J5" i="9"/>
  <c r="E2" i="9"/>
  <c r="J2" i="9"/>
  <c r="E6" i="9"/>
  <c r="J6" i="9"/>
  <c r="E4" i="9"/>
  <c r="J4" i="9"/>
  <c r="E26" i="9"/>
  <c r="E24" i="9"/>
  <c r="E22" i="9"/>
  <c r="E20" i="9"/>
  <c r="E18" i="9"/>
  <c r="E16" i="9"/>
  <c r="E14" i="9"/>
  <c r="E12" i="9"/>
  <c r="E10" i="9"/>
  <c r="E8" i="9"/>
  <c r="E25" i="9"/>
  <c r="E23" i="9"/>
  <c r="E21" i="9"/>
  <c r="E19" i="9"/>
  <c r="E17" i="9"/>
  <c r="E15" i="9"/>
  <c r="E13" i="9"/>
  <c r="E11" i="9"/>
  <c r="E9" i="9"/>
  <c r="E7" i="9"/>
  <c r="B3" i="9"/>
  <c r="E3" i="9"/>
  <c r="B14" i="10"/>
  <c r="G14" i="10"/>
  <c r="C14" i="10"/>
  <c r="B12" i="10"/>
  <c r="G12" i="10"/>
  <c r="C12" i="10"/>
  <c r="B10" i="10"/>
  <c r="G10" i="10"/>
  <c r="C10" i="10"/>
  <c r="B8" i="10"/>
  <c r="G8" i="10"/>
  <c r="C8" i="10"/>
  <c r="B6" i="10"/>
  <c r="G6" i="10"/>
  <c r="C6" i="10"/>
  <c r="B4" i="10"/>
  <c r="G4" i="10"/>
  <c r="C4" i="10"/>
  <c r="G2" i="10"/>
  <c r="B2" i="10"/>
  <c r="C2" i="10"/>
  <c r="C15" i="10"/>
  <c r="B15" i="10"/>
  <c r="G15" i="10"/>
  <c r="C13" i="10"/>
  <c r="B13" i="10"/>
  <c r="G13" i="10"/>
  <c r="C11" i="10"/>
  <c r="B11" i="10"/>
  <c r="G11" i="10"/>
  <c r="C9" i="10"/>
  <c r="B9" i="10"/>
  <c r="G9" i="10"/>
  <c r="C7" i="10"/>
  <c r="B7" i="10"/>
  <c r="G7" i="10"/>
  <c r="C5" i="10"/>
  <c r="B5" i="10"/>
  <c r="G5" i="10"/>
  <c r="C3" i="10"/>
  <c r="B3" i="10"/>
  <c r="G3" i="10"/>
  <c r="M26" i="9"/>
  <c r="N26" i="9"/>
  <c r="M24" i="9"/>
  <c r="N24" i="9"/>
  <c r="M22" i="9"/>
  <c r="N22" i="9"/>
  <c r="M20" i="9"/>
  <c r="N20" i="9"/>
  <c r="M18" i="9"/>
  <c r="N18" i="9"/>
  <c r="M16" i="9"/>
  <c r="N16" i="9"/>
  <c r="M14" i="9"/>
  <c r="N14" i="9"/>
  <c r="M12" i="9"/>
  <c r="N12" i="9"/>
  <c r="M10" i="9"/>
  <c r="N10" i="9"/>
  <c r="M8" i="9"/>
  <c r="N8" i="9"/>
  <c r="M6" i="9"/>
  <c r="N6" i="9"/>
  <c r="M4" i="9"/>
  <c r="N4" i="9"/>
  <c r="B2" i="9"/>
  <c r="B25" i="9"/>
  <c r="B23" i="9"/>
  <c r="B21" i="9"/>
  <c r="B19" i="9"/>
  <c r="B17" i="9"/>
  <c r="B15" i="9"/>
  <c r="B13" i="9"/>
  <c r="B11" i="9"/>
  <c r="B9" i="9"/>
  <c r="B7" i="9"/>
  <c r="B5" i="9"/>
  <c r="B104" i="9"/>
  <c r="M2" i="9"/>
  <c r="M25" i="9"/>
  <c r="N25" i="9"/>
  <c r="M23" i="9"/>
  <c r="N23" i="9"/>
  <c r="M21" i="9"/>
  <c r="N21" i="9"/>
  <c r="M19" i="9"/>
  <c r="N19" i="9"/>
  <c r="M17" i="9"/>
  <c r="N17" i="9"/>
  <c r="M15" i="9"/>
  <c r="N15" i="9"/>
  <c r="M13" i="9"/>
  <c r="N13" i="9"/>
  <c r="M11" i="9"/>
  <c r="N11" i="9"/>
  <c r="M9" i="9"/>
  <c r="N9" i="9"/>
  <c r="M7" i="9"/>
  <c r="N7" i="9"/>
  <c r="M5" i="9"/>
  <c r="N5" i="9"/>
  <c r="M3" i="9"/>
  <c r="N3" i="9"/>
  <c r="B26" i="9"/>
  <c r="B24" i="9"/>
  <c r="B22" i="9"/>
  <c r="B20" i="9"/>
  <c r="B18" i="9"/>
  <c r="B16" i="9"/>
  <c r="B14" i="9"/>
  <c r="B12" i="9"/>
  <c r="B10" i="9"/>
  <c r="B8" i="9"/>
  <c r="B6" i="9"/>
  <c r="B4" i="9"/>
  <c r="N2" i="9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6" i="2"/>
  <c r="E2" i="8"/>
  <c r="D2" i="8"/>
  <c r="C2" i="8"/>
  <c r="B2" i="8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L12" i="4"/>
  <c r="AM12" i="4"/>
  <c r="AN12" i="4"/>
  <c r="AO12" i="4"/>
  <c r="AL13" i="4"/>
  <c r="AM13" i="4"/>
  <c r="AN13" i="4"/>
  <c r="AO13" i="4"/>
  <c r="AL14" i="4"/>
  <c r="AM14" i="4"/>
  <c r="AN14" i="4"/>
  <c r="AO14" i="4"/>
  <c r="AL15" i="4"/>
  <c r="AM15" i="4"/>
  <c r="AN15" i="4"/>
  <c r="AO15" i="4"/>
  <c r="AL16" i="4"/>
  <c r="AM16" i="4"/>
  <c r="AN16" i="4"/>
  <c r="AO16" i="4"/>
  <c r="AL17" i="4"/>
  <c r="AM17" i="4"/>
  <c r="AN17" i="4"/>
  <c r="AO17" i="4"/>
  <c r="AL18" i="4"/>
  <c r="AM18" i="4"/>
  <c r="AN18" i="4"/>
  <c r="AO18" i="4"/>
  <c r="AL19" i="4"/>
  <c r="AM19" i="4"/>
  <c r="AN19" i="4"/>
  <c r="AO19" i="4"/>
  <c r="AL20" i="4"/>
  <c r="AM20" i="4"/>
  <c r="AN20" i="4"/>
  <c r="AO20" i="4"/>
  <c r="AL21" i="4"/>
  <c r="AM21" i="4"/>
  <c r="AN21" i="4"/>
  <c r="AO21" i="4"/>
  <c r="AL22" i="4"/>
  <c r="AM22" i="4"/>
  <c r="AN22" i="4"/>
  <c r="AO22" i="4"/>
  <c r="AL23" i="4"/>
  <c r="AM23" i="4"/>
  <c r="AN23" i="4"/>
  <c r="AO23" i="4"/>
  <c r="AL24" i="4"/>
  <c r="AM24" i="4"/>
  <c r="AN24" i="4"/>
  <c r="AO24" i="4"/>
  <c r="AL25" i="4"/>
  <c r="AM25" i="4"/>
  <c r="AN25" i="4"/>
  <c r="AO25" i="4"/>
  <c r="AL26" i="4"/>
  <c r="AM26" i="4"/>
  <c r="AN26" i="4"/>
  <c r="AO26" i="4"/>
  <c r="AL27" i="4"/>
  <c r="AM27" i="4"/>
  <c r="AN27" i="4"/>
  <c r="AO27" i="4"/>
  <c r="AL28" i="4"/>
  <c r="AM28" i="4"/>
  <c r="AN28" i="4"/>
  <c r="AO28" i="4"/>
  <c r="AL29" i="4"/>
  <c r="AM29" i="4"/>
  <c r="AN29" i="4"/>
  <c r="AO29" i="4"/>
  <c r="AL30" i="4"/>
  <c r="AM30" i="4"/>
  <c r="AN30" i="4"/>
  <c r="AO30" i="4"/>
  <c r="AL31" i="4"/>
  <c r="AM31" i="4"/>
  <c r="AN31" i="4"/>
  <c r="AO31" i="4"/>
  <c r="AL32" i="4"/>
  <c r="AM32" i="4"/>
  <c r="AN32" i="4"/>
  <c r="AO32" i="4"/>
  <c r="AL33" i="4"/>
  <c r="AM33" i="4"/>
  <c r="AN33" i="4"/>
  <c r="AO33" i="4"/>
  <c r="AL34" i="4"/>
  <c r="AM34" i="4"/>
  <c r="AN34" i="4"/>
  <c r="AO34" i="4"/>
  <c r="AL35" i="4"/>
  <c r="AM35" i="4"/>
  <c r="AN35" i="4"/>
  <c r="AO35" i="4"/>
  <c r="AL36" i="4"/>
  <c r="AM36" i="4"/>
  <c r="AN36" i="4"/>
  <c r="AO36" i="4"/>
  <c r="AL37" i="4"/>
  <c r="AM37" i="4"/>
  <c r="AN37" i="4"/>
  <c r="AO37" i="4"/>
  <c r="AL38" i="4"/>
  <c r="AM38" i="4"/>
  <c r="AN38" i="4"/>
  <c r="AO38" i="4"/>
  <c r="AL39" i="4"/>
  <c r="AM39" i="4"/>
  <c r="AN39" i="4"/>
  <c r="AO39" i="4"/>
  <c r="AL40" i="4"/>
  <c r="AM40" i="4"/>
  <c r="AN40" i="4"/>
  <c r="AO40" i="4"/>
  <c r="AL41" i="4"/>
  <c r="AM41" i="4"/>
  <c r="AN41" i="4"/>
  <c r="AO41" i="4"/>
  <c r="AL42" i="4"/>
  <c r="AM42" i="4"/>
  <c r="AN42" i="4"/>
  <c r="AO42" i="4"/>
  <c r="AL43" i="4"/>
  <c r="AM43" i="4"/>
  <c r="AN43" i="4"/>
  <c r="AO43" i="4"/>
  <c r="AL44" i="4"/>
  <c r="AM44" i="4"/>
  <c r="AN44" i="4"/>
  <c r="AO44" i="4"/>
  <c r="AL45" i="4"/>
  <c r="AM45" i="4"/>
  <c r="AN45" i="4"/>
  <c r="AO45" i="4"/>
  <c r="AL46" i="4"/>
  <c r="AM46" i="4"/>
  <c r="AN46" i="4"/>
  <c r="AO46" i="4"/>
  <c r="AL47" i="4"/>
  <c r="AM47" i="4"/>
  <c r="AN47" i="4"/>
  <c r="AO47" i="4"/>
  <c r="AL48" i="4"/>
  <c r="AM48" i="4"/>
  <c r="AN48" i="4"/>
  <c r="AO48" i="4"/>
  <c r="AL49" i="4"/>
  <c r="AM49" i="4"/>
  <c r="AN49" i="4"/>
  <c r="AO49" i="4"/>
  <c r="AL50" i="4"/>
  <c r="AM50" i="4"/>
  <c r="AN50" i="4"/>
  <c r="AO50" i="4"/>
  <c r="AL51" i="4"/>
  <c r="AM51" i="4"/>
  <c r="AN51" i="4"/>
  <c r="AO51" i="4"/>
  <c r="AL52" i="4"/>
  <c r="AM52" i="4"/>
  <c r="AN52" i="4"/>
  <c r="AO52" i="4"/>
  <c r="AL53" i="4"/>
  <c r="AM53" i="4"/>
  <c r="AN53" i="4"/>
  <c r="AO53" i="4"/>
  <c r="AL54" i="4"/>
  <c r="AM54" i="4"/>
  <c r="AN54" i="4"/>
  <c r="AO54" i="4"/>
  <c r="AL55" i="4"/>
  <c r="AM55" i="4"/>
  <c r="AN55" i="4"/>
  <c r="AO55" i="4"/>
  <c r="AL56" i="4"/>
  <c r="AM56" i="4"/>
  <c r="AN56" i="4"/>
  <c r="AO56" i="4"/>
  <c r="AL57" i="4"/>
  <c r="AM57" i="4"/>
  <c r="AN57" i="4"/>
  <c r="AO57" i="4"/>
  <c r="AL58" i="4"/>
  <c r="AM58" i="4"/>
  <c r="AN58" i="4"/>
  <c r="AO58" i="4"/>
  <c r="AL59" i="4"/>
  <c r="AM59" i="4"/>
  <c r="AN59" i="4"/>
  <c r="AO59" i="4"/>
  <c r="AL60" i="4"/>
  <c r="AM60" i="4"/>
  <c r="AN60" i="4"/>
  <c r="AO60" i="4"/>
  <c r="AL61" i="4"/>
  <c r="AM61" i="4"/>
  <c r="AN61" i="4"/>
  <c r="AO61" i="4"/>
  <c r="AL63" i="4"/>
  <c r="AM63" i="4"/>
  <c r="AN63" i="4"/>
  <c r="AO63" i="4"/>
  <c r="AL64" i="4"/>
  <c r="AM64" i="4"/>
  <c r="AN64" i="4"/>
  <c r="AO64" i="4"/>
  <c r="AQ13" i="4"/>
  <c r="AQ14" i="4"/>
  <c r="AQ7" i="4"/>
  <c r="AQ8" i="4"/>
  <c r="AQ10" i="4"/>
  <c r="AQ11" i="4"/>
  <c r="AQ15" i="4"/>
  <c r="AQ16" i="4"/>
  <c r="AQ17" i="4"/>
  <c r="AQ18" i="4"/>
  <c r="AQ19" i="4"/>
  <c r="AQ20" i="4"/>
  <c r="AQ6" i="4"/>
  <c r="AQ9" i="4"/>
  <c r="AQ12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53" i="4"/>
  <c r="AR54" i="4"/>
  <c r="AR55" i="4"/>
  <c r="AR56" i="4"/>
  <c r="AR57" i="4"/>
  <c r="AR58" i="4"/>
  <c r="AR59" i="4"/>
  <c r="AR60" i="4"/>
  <c r="AR61" i="4"/>
  <c r="AR63" i="4"/>
  <c r="AR64" i="4"/>
  <c r="AR13" i="4"/>
  <c r="AP46" i="4"/>
  <c r="AP14" i="4"/>
  <c r="AP30" i="4"/>
  <c r="AP38" i="4"/>
  <c r="AP54" i="4"/>
  <c r="AP22" i="4"/>
  <c r="AP64" i="4"/>
  <c r="AP58" i="4"/>
  <c r="AP42" i="4"/>
  <c r="AP26" i="4"/>
  <c r="AP50" i="4"/>
  <c r="AP34" i="4"/>
  <c r="AP18" i="4"/>
  <c r="AP60" i="4"/>
  <c r="AP52" i="4"/>
  <c r="AP44" i="4"/>
  <c r="AP36" i="4"/>
  <c r="AP28" i="4"/>
  <c r="AP20" i="4"/>
  <c r="AP12" i="4"/>
  <c r="AP56" i="4"/>
  <c r="AP48" i="4"/>
  <c r="AP40" i="4"/>
  <c r="AP32" i="4"/>
  <c r="AP24" i="4"/>
  <c r="AP16" i="4"/>
  <c r="AP61" i="4"/>
  <c r="AP57" i="4"/>
  <c r="AP53" i="4"/>
  <c r="AP49" i="4"/>
  <c r="AP45" i="4"/>
  <c r="AP41" i="4"/>
  <c r="AP37" i="4"/>
  <c r="AP33" i="4"/>
  <c r="AP29" i="4"/>
  <c r="AP25" i="4"/>
  <c r="AP21" i="4"/>
  <c r="AP17" i="4"/>
  <c r="AP13" i="4"/>
  <c r="AP63" i="4"/>
  <c r="AP59" i="4"/>
  <c r="AP55" i="4"/>
  <c r="AP51" i="4"/>
  <c r="AP47" i="4"/>
  <c r="AP43" i="4"/>
  <c r="AP39" i="4"/>
  <c r="AP35" i="4"/>
  <c r="AP31" i="4"/>
  <c r="AP27" i="4"/>
  <c r="AP23" i="4"/>
  <c r="AP19" i="4"/>
  <c r="AP15" i="4"/>
  <c r="AH12" i="4"/>
  <c r="AI12" i="4"/>
  <c r="AJ12" i="4"/>
  <c r="AK12" i="4"/>
  <c r="AH13" i="4"/>
  <c r="AI13" i="4"/>
  <c r="AJ13" i="4"/>
  <c r="AK13" i="4"/>
  <c r="AH14" i="4"/>
  <c r="AI14" i="4"/>
  <c r="AJ14" i="4"/>
  <c r="AK14" i="4"/>
  <c r="AH15" i="4"/>
  <c r="AI15" i="4"/>
  <c r="AJ15" i="4"/>
  <c r="AK15" i="4"/>
  <c r="AH16" i="4"/>
  <c r="AI16" i="4"/>
  <c r="AJ16" i="4"/>
  <c r="AK16" i="4"/>
  <c r="AH17" i="4"/>
  <c r="AI17" i="4"/>
  <c r="AJ17" i="4"/>
  <c r="AK17" i="4"/>
  <c r="AH18" i="4"/>
  <c r="AI18" i="4"/>
  <c r="AJ18" i="4"/>
  <c r="AK18" i="4"/>
  <c r="AH19" i="4"/>
  <c r="AI19" i="4"/>
  <c r="AJ19" i="4"/>
  <c r="AK19" i="4"/>
  <c r="AH20" i="4"/>
  <c r="AI20" i="4"/>
  <c r="AJ20" i="4"/>
  <c r="AK20" i="4"/>
  <c r="AH21" i="4"/>
  <c r="AI21" i="4"/>
  <c r="AJ21" i="4"/>
  <c r="AK21" i="4"/>
  <c r="AH22" i="4"/>
  <c r="AI22" i="4"/>
  <c r="AJ22" i="4"/>
  <c r="AK22" i="4"/>
  <c r="AH23" i="4"/>
  <c r="AI23" i="4"/>
  <c r="AJ23" i="4"/>
  <c r="AK23" i="4"/>
  <c r="AH24" i="4"/>
  <c r="AI24" i="4"/>
  <c r="AJ24" i="4"/>
  <c r="AK24" i="4"/>
  <c r="AH25" i="4"/>
  <c r="AI25" i="4"/>
  <c r="AJ25" i="4"/>
  <c r="AK25" i="4"/>
  <c r="AH26" i="4"/>
  <c r="AI26" i="4"/>
  <c r="AJ26" i="4"/>
  <c r="AK26" i="4"/>
  <c r="AH27" i="4"/>
  <c r="AI27" i="4"/>
  <c r="AJ27" i="4"/>
  <c r="AK27" i="4"/>
  <c r="AH28" i="4"/>
  <c r="AI28" i="4"/>
  <c r="AJ28" i="4"/>
  <c r="AK28" i="4"/>
  <c r="AH29" i="4"/>
  <c r="AI29" i="4"/>
  <c r="AJ29" i="4"/>
  <c r="AK29" i="4"/>
  <c r="AH30" i="4"/>
  <c r="AI30" i="4"/>
  <c r="AJ30" i="4"/>
  <c r="AK30" i="4"/>
  <c r="AH31" i="4"/>
  <c r="AI31" i="4"/>
  <c r="AJ31" i="4"/>
  <c r="AK31" i="4"/>
  <c r="AH32" i="4"/>
  <c r="AI32" i="4"/>
  <c r="AJ32" i="4"/>
  <c r="AK32" i="4"/>
  <c r="AH33" i="4"/>
  <c r="AI33" i="4"/>
  <c r="AJ33" i="4"/>
  <c r="AK33" i="4"/>
  <c r="AH34" i="4"/>
  <c r="AI34" i="4"/>
  <c r="AJ34" i="4"/>
  <c r="AK34" i="4"/>
  <c r="AH35" i="4"/>
  <c r="AI35" i="4"/>
  <c r="AJ35" i="4"/>
  <c r="AK35" i="4"/>
  <c r="AH36" i="4"/>
  <c r="AI36" i="4"/>
  <c r="AJ36" i="4"/>
  <c r="AK36" i="4"/>
  <c r="AH37" i="4"/>
  <c r="AI37" i="4"/>
  <c r="AJ37" i="4"/>
  <c r="AK37" i="4"/>
  <c r="AH38" i="4"/>
  <c r="AI38" i="4"/>
  <c r="AJ38" i="4"/>
  <c r="AK38" i="4"/>
  <c r="AH39" i="4"/>
  <c r="AI39" i="4"/>
  <c r="AJ39" i="4"/>
  <c r="AK39" i="4"/>
  <c r="AH40" i="4"/>
  <c r="AI40" i="4"/>
  <c r="AJ40" i="4"/>
  <c r="AK40" i="4"/>
  <c r="AH41" i="4"/>
  <c r="AI41" i="4"/>
  <c r="AJ41" i="4"/>
  <c r="AK41" i="4"/>
  <c r="AH42" i="4"/>
  <c r="AI42" i="4"/>
  <c r="AJ42" i="4"/>
  <c r="AK42" i="4"/>
  <c r="AH43" i="4"/>
  <c r="AI43" i="4"/>
  <c r="AJ43" i="4"/>
  <c r="AK43" i="4"/>
  <c r="AH44" i="4"/>
  <c r="AI44" i="4"/>
  <c r="AJ44" i="4"/>
  <c r="AK44" i="4"/>
  <c r="AH45" i="4"/>
  <c r="AI45" i="4"/>
  <c r="AJ45" i="4"/>
  <c r="AK45" i="4"/>
  <c r="AH46" i="4"/>
  <c r="AI46" i="4"/>
  <c r="AJ46" i="4"/>
  <c r="AK46" i="4"/>
  <c r="AH47" i="4"/>
  <c r="AI47" i="4"/>
  <c r="AJ47" i="4"/>
  <c r="AK47" i="4"/>
  <c r="AH48" i="4"/>
  <c r="AI48" i="4"/>
  <c r="AJ48" i="4"/>
  <c r="AK48" i="4"/>
  <c r="AH49" i="4"/>
  <c r="AI49" i="4"/>
  <c r="AJ49" i="4"/>
  <c r="AK49" i="4"/>
  <c r="AH50" i="4"/>
  <c r="AI50" i="4"/>
  <c r="AJ50" i="4"/>
  <c r="AK50" i="4"/>
  <c r="AH51" i="4"/>
  <c r="AI51" i="4"/>
  <c r="AJ51" i="4"/>
  <c r="AK51" i="4"/>
  <c r="AH52" i="4"/>
  <c r="AI52" i="4"/>
  <c r="AJ52" i="4"/>
  <c r="AK52" i="4"/>
  <c r="AH53" i="4"/>
  <c r="AI53" i="4"/>
  <c r="AJ53" i="4"/>
  <c r="AK53" i="4"/>
  <c r="AH54" i="4"/>
  <c r="AI54" i="4"/>
  <c r="AJ54" i="4"/>
  <c r="AK54" i="4"/>
  <c r="AH55" i="4"/>
  <c r="AI55" i="4"/>
  <c r="AJ55" i="4"/>
  <c r="AK55" i="4"/>
  <c r="AH56" i="4"/>
  <c r="AI56" i="4"/>
  <c r="AJ56" i="4"/>
  <c r="AK56" i="4"/>
  <c r="AH57" i="4"/>
  <c r="AI57" i="4"/>
  <c r="AJ57" i="4"/>
  <c r="AK57" i="4"/>
  <c r="AH58" i="4"/>
  <c r="AI58" i="4"/>
  <c r="AJ58" i="4"/>
  <c r="AK58" i="4"/>
  <c r="AH59" i="4"/>
  <c r="AI59" i="4"/>
  <c r="AJ59" i="4"/>
  <c r="AK59" i="4"/>
  <c r="AH60" i="4"/>
  <c r="AI60" i="4"/>
  <c r="AJ60" i="4"/>
  <c r="AK60" i="4"/>
  <c r="AH61" i="4"/>
  <c r="AI61" i="4"/>
  <c r="AJ61" i="4"/>
  <c r="AK61" i="4"/>
  <c r="AH63" i="4"/>
  <c r="AI63" i="4"/>
  <c r="AJ63" i="4"/>
  <c r="AK63" i="4"/>
  <c r="AH64" i="4"/>
  <c r="AI64" i="4"/>
  <c r="AJ64" i="4"/>
  <c r="AK64" i="4"/>
  <c r="S56" i="4"/>
  <c r="T56" i="4"/>
  <c r="U56" i="4"/>
  <c r="V56" i="4"/>
  <c r="Y56" i="4"/>
  <c r="L56" i="4"/>
  <c r="Z56" i="4"/>
  <c r="AA56" i="4"/>
  <c r="AB56" i="4"/>
  <c r="AD56" i="4"/>
  <c r="AE56" i="4"/>
  <c r="AF56" i="4"/>
  <c r="AG56" i="4"/>
  <c r="S57" i="4"/>
  <c r="T57" i="4"/>
  <c r="U57" i="4"/>
  <c r="V57" i="4"/>
  <c r="Y57" i="4"/>
  <c r="L57" i="4"/>
  <c r="Z57" i="4"/>
  <c r="AA57" i="4"/>
  <c r="AB57" i="4"/>
  <c r="AD57" i="4"/>
  <c r="AE57" i="4"/>
  <c r="AF57" i="4"/>
  <c r="AG57" i="4"/>
  <c r="S58" i="4"/>
  <c r="T58" i="4"/>
  <c r="U58" i="4"/>
  <c r="V58" i="4"/>
  <c r="Y58" i="4"/>
  <c r="L58" i="4"/>
  <c r="Z58" i="4"/>
  <c r="AA58" i="4"/>
  <c r="AB58" i="4"/>
  <c r="AD58" i="4"/>
  <c r="AE58" i="4"/>
  <c r="AF58" i="4"/>
  <c r="AG58" i="4"/>
  <c r="S59" i="4"/>
  <c r="T59" i="4"/>
  <c r="U59" i="4"/>
  <c r="V59" i="4"/>
  <c r="Y59" i="4"/>
  <c r="L59" i="4"/>
  <c r="Z59" i="4"/>
  <c r="AA59" i="4"/>
  <c r="AB59" i="4"/>
  <c r="AD59" i="4"/>
  <c r="AE59" i="4"/>
  <c r="AF59" i="4"/>
  <c r="AG59" i="4"/>
  <c r="L60" i="4"/>
  <c r="S60" i="4"/>
  <c r="T60" i="4"/>
  <c r="U60" i="4"/>
  <c r="V60" i="4"/>
  <c r="Y60" i="4"/>
  <c r="Z60" i="4"/>
  <c r="AA60" i="4"/>
  <c r="AB60" i="4"/>
  <c r="AD60" i="4"/>
  <c r="AE60" i="4"/>
  <c r="AF60" i="4"/>
  <c r="AG60" i="4"/>
  <c r="S61" i="4"/>
  <c r="T61" i="4"/>
  <c r="U61" i="4"/>
  <c r="V61" i="4"/>
  <c r="Y61" i="4"/>
  <c r="L61" i="4"/>
  <c r="Z61" i="4"/>
  <c r="AA61" i="4"/>
  <c r="AB61" i="4"/>
  <c r="AD61" i="4"/>
  <c r="AE61" i="4"/>
  <c r="AF61" i="4"/>
  <c r="AG61" i="4"/>
  <c r="S63" i="4"/>
  <c r="T63" i="4"/>
  <c r="U63" i="4"/>
  <c r="V63" i="4"/>
  <c r="Y63" i="4"/>
  <c r="L63" i="4"/>
  <c r="Z63" i="4"/>
  <c r="AA63" i="4"/>
  <c r="AB63" i="4"/>
  <c r="AD63" i="4"/>
  <c r="AE63" i="4"/>
  <c r="AF63" i="4"/>
  <c r="AG63" i="4"/>
  <c r="L64" i="4"/>
  <c r="S64" i="4"/>
  <c r="T64" i="4"/>
  <c r="U64" i="4"/>
  <c r="V64" i="4"/>
  <c r="Y64" i="4"/>
  <c r="Z64" i="4"/>
  <c r="AA64" i="4"/>
  <c r="AB64" i="4"/>
  <c r="AD64" i="4"/>
  <c r="AE64" i="4"/>
  <c r="AF64" i="4"/>
  <c r="AG64" i="4"/>
  <c r="AD12" i="4"/>
  <c r="AE12" i="4"/>
  <c r="AF12" i="4"/>
  <c r="AG12" i="4"/>
  <c r="AD13" i="4"/>
  <c r="AE13" i="4"/>
  <c r="AF13" i="4"/>
  <c r="AG13" i="4"/>
  <c r="AD14" i="4"/>
  <c r="AE14" i="4"/>
  <c r="AF14" i="4"/>
  <c r="AG14" i="4"/>
  <c r="AD15" i="4"/>
  <c r="AE15" i="4"/>
  <c r="AF15" i="4"/>
  <c r="AG15" i="4"/>
  <c r="AD16" i="4"/>
  <c r="AE16" i="4"/>
  <c r="AF16" i="4"/>
  <c r="AG16" i="4"/>
  <c r="AD17" i="4"/>
  <c r="AE17" i="4"/>
  <c r="AF17" i="4"/>
  <c r="AG17" i="4"/>
  <c r="AD18" i="4"/>
  <c r="AE18" i="4"/>
  <c r="AF18" i="4"/>
  <c r="AG18" i="4"/>
  <c r="AD19" i="4"/>
  <c r="AE19" i="4"/>
  <c r="AF19" i="4"/>
  <c r="AG19" i="4"/>
  <c r="AD20" i="4"/>
  <c r="AE20" i="4"/>
  <c r="AF20" i="4"/>
  <c r="AG20" i="4"/>
  <c r="AD21" i="4"/>
  <c r="AE21" i="4"/>
  <c r="AF21" i="4"/>
  <c r="AG21" i="4"/>
  <c r="AD22" i="4"/>
  <c r="AE22" i="4"/>
  <c r="AF22" i="4"/>
  <c r="AG22" i="4"/>
  <c r="AD23" i="4"/>
  <c r="AE23" i="4"/>
  <c r="AF23" i="4"/>
  <c r="AG23" i="4"/>
  <c r="AD24" i="4"/>
  <c r="AE24" i="4"/>
  <c r="AF24" i="4"/>
  <c r="AG24" i="4"/>
  <c r="AD25" i="4"/>
  <c r="AE25" i="4"/>
  <c r="AF25" i="4"/>
  <c r="AG25" i="4"/>
  <c r="AD26" i="4"/>
  <c r="AE26" i="4"/>
  <c r="AF26" i="4"/>
  <c r="AG26" i="4"/>
  <c r="AD27" i="4"/>
  <c r="AE27" i="4"/>
  <c r="AF27" i="4"/>
  <c r="AG27" i="4"/>
  <c r="AD28" i="4"/>
  <c r="AE28" i="4"/>
  <c r="AF28" i="4"/>
  <c r="AG28" i="4"/>
  <c r="AD29" i="4"/>
  <c r="AE29" i="4"/>
  <c r="AF29" i="4"/>
  <c r="AG29" i="4"/>
  <c r="AD30" i="4"/>
  <c r="AE30" i="4"/>
  <c r="AF30" i="4"/>
  <c r="AG30" i="4"/>
  <c r="AD31" i="4"/>
  <c r="AE31" i="4"/>
  <c r="AF31" i="4"/>
  <c r="AG31" i="4"/>
  <c r="AD32" i="4"/>
  <c r="AE32" i="4"/>
  <c r="AF32" i="4"/>
  <c r="AG32" i="4"/>
  <c r="AD33" i="4"/>
  <c r="AE33" i="4"/>
  <c r="AF33" i="4"/>
  <c r="AG33" i="4"/>
  <c r="AD34" i="4"/>
  <c r="AE34" i="4"/>
  <c r="AF34" i="4"/>
  <c r="AG34" i="4"/>
  <c r="AD35" i="4"/>
  <c r="AE35" i="4"/>
  <c r="AF35" i="4"/>
  <c r="AG35" i="4"/>
  <c r="AD36" i="4"/>
  <c r="AE36" i="4"/>
  <c r="AF36" i="4"/>
  <c r="AG36" i="4"/>
  <c r="AD37" i="4"/>
  <c r="AE37" i="4"/>
  <c r="AF37" i="4"/>
  <c r="AG37" i="4"/>
  <c r="AD38" i="4"/>
  <c r="AE38" i="4"/>
  <c r="AF38" i="4"/>
  <c r="AG38" i="4"/>
  <c r="AD39" i="4"/>
  <c r="AE39" i="4"/>
  <c r="AF39" i="4"/>
  <c r="AG39" i="4"/>
  <c r="AD40" i="4"/>
  <c r="AE40" i="4"/>
  <c r="AF40" i="4"/>
  <c r="AG40" i="4"/>
  <c r="AD41" i="4"/>
  <c r="AE41" i="4"/>
  <c r="AF41" i="4"/>
  <c r="AG41" i="4"/>
  <c r="AD42" i="4"/>
  <c r="AE42" i="4"/>
  <c r="AF42" i="4"/>
  <c r="AG42" i="4"/>
  <c r="AD43" i="4"/>
  <c r="AE43" i="4"/>
  <c r="AF43" i="4"/>
  <c r="AG43" i="4"/>
  <c r="AD44" i="4"/>
  <c r="AE44" i="4"/>
  <c r="AF44" i="4"/>
  <c r="AG44" i="4"/>
  <c r="AD45" i="4"/>
  <c r="AE45" i="4"/>
  <c r="AF45" i="4"/>
  <c r="AG45" i="4"/>
  <c r="AD46" i="4"/>
  <c r="AE46" i="4"/>
  <c r="AF46" i="4"/>
  <c r="AG46" i="4"/>
  <c r="AD47" i="4"/>
  <c r="AE47" i="4"/>
  <c r="AF47" i="4"/>
  <c r="AG47" i="4"/>
  <c r="AD48" i="4"/>
  <c r="AE48" i="4"/>
  <c r="AF48" i="4"/>
  <c r="AG48" i="4"/>
  <c r="AD49" i="4"/>
  <c r="AE49" i="4"/>
  <c r="AF49" i="4"/>
  <c r="AG49" i="4"/>
  <c r="AD50" i="4"/>
  <c r="AE50" i="4"/>
  <c r="AF50" i="4"/>
  <c r="AG50" i="4"/>
  <c r="AD51" i="4"/>
  <c r="AE51" i="4"/>
  <c r="AF51" i="4"/>
  <c r="AG51" i="4"/>
  <c r="AD52" i="4"/>
  <c r="AE52" i="4"/>
  <c r="AF52" i="4"/>
  <c r="AG52" i="4"/>
  <c r="AD53" i="4"/>
  <c r="AE53" i="4"/>
  <c r="AF53" i="4"/>
  <c r="AG53" i="4"/>
  <c r="AD54" i="4"/>
  <c r="AE54" i="4"/>
  <c r="AF54" i="4"/>
  <c r="AG54" i="4"/>
  <c r="AD55" i="4"/>
  <c r="AE55" i="4"/>
  <c r="AF55" i="4"/>
  <c r="AG55" i="4"/>
  <c r="A3" i="4"/>
  <c r="S12" i="4"/>
  <c r="T12" i="4"/>
  <c r="U12" i="4"/>
  <c r="V12" i="4"/>
  <c r="Y12" i="4"/>
  <c r="Z12" i="4"/>
  <c r="AA12" i="4"/>
  <c r="AB12" i="4"/>
  <c r="S13" i="4"/>
  <c r="T13" i="4"/>
  <c r="U13" i="4"/>
  <c r="V13" i="4"/>
  <c r="Y13" i="4"/>
  <c r="Z13" i="4"/>
  <c r="AA13" i="4"/>
  <c r="AB13" i="4"/>
  <c r="S14" i="4"/>
  <c r="T14" i="4"/>
  <c r="U14" i="4"/>
  <c r="V14" i="4"/>
  <c r="Y14" i="4"/>
  <c r="Z14" i="4"/>
  <c r="AA14" i="4"/>
  <c r="AB14" i="4"/>
  <c r="S15" i="4"/>
  <c r="T15" i="4"/>
  <c r="U15" i="4"/>
  <c r="V15" i="4"/>
  <c r="Y15" i="4"/>
  <c r="Z15" i="4"/>
  <c r="AA15" i="4"/>
  <c r="AB15" i="4"/>
  <c r="S16" i="4"/>
  <c r="T16" i="4"/>
  <c r="U16" i="4"/>
  <c r="V16" i="4"/>
  <c r="Y16" i="4"/>
  <c r="Z16" i="4"/>
  <c r="AA16" i="4"/>
  <c r="AB16" i="4"/>
  <c r="S17" i="4"/>
  <c r="T17" i="4"/>
  <c r="U17" i="4"/>
  <c r="V17" i="4"/>
  <c r="Y17" i="4"/>
  <c r="Z17" i="4"/>
  <c r="AA17" i="4"/>
  <c r="AB17" i="4"/>
  <c r="S18" i="4"/>
  <c r="T18" i="4"/>
  <c r="U18" i="4"/>
  <c r="V18" i="4"/>
  <c r="Y18" i="4"/>
  <c r="Z18" i="4"/>
  <c r="AA18" i="4"/>
  <c r="AB18" i="4"/>
  <c r="S19" i="4"/>
  <c r="T19" i="4"/>
  <c r="U19" i="4"/>
  <c r="V19" i="4"/>
  <c r="Y19" i="4"/>
  <c r="Z19" i="4"/>
  <c r="AA19" i="4"/>
  <c r="AB19" i="4"/>
  <c r="S20" i="4"/>
  <c r="T20" i="4"/>
  <c r="U20" i="4"/>
  <c r="V20" i="4"/>
  <c r="Y20" i="4"/>
  <c r="Z20" i="4"/>
  <c r="AA20" i="4"/>
  <c r="AB20" i="4"/>
  <c r="S21" i="4"/>
  <c r="T21" i="4"/>
  <c r="U21" i="4"/>
  <c r="V21" i="4"/>
  <c r="Y21" i="4"/>
  <c r="Z21" i="4"/>
  <c r="AA21" i="4"/>
  <c r="AB21" i="4"/>
  <c r="S22" i="4"/>
  <c r="T22" i="4"/>
  <c r="U22" i="4"/>
  <c r="V22" i="4"/>
  <c r="Y22" i="4"/>
  <c r="Z22" i="4"/>
  <c r="AA22" i="4"/>
  <c r="AB22" i="4"/>
  <c r="S23" i="4"/>
  <c r="T23" i="4"/>
  <c r="U23" i="4"/>
  <c r="V23" i="4"/>
  <c r="Y23" i="4"/>
  <c r="Z23" i="4"/>
  <c r="AA23" i="4"/>
  <c r="AB23" i="4"/>
  <c r="S24" i="4"/>
  <c r="T24" i="4"/>
  <c r="U24" i="4"/>
  <c r="V24" i="4"/>
  <c r="Y24" i="4"/>
  <c r="Z24" i="4"/>
  <c r="AA24" i="4"/>
  <c r="AB24" i="4"/>
  <c r="S25" i="4"/>
  <c r="T25" i="4"/>
  <c r="U25" i="4"/>
  <c r="V25" i="4"/>
  <c r="Y25" i="4"/>
  <c r="Z25" i="4"/>
  <c r="AA25" i="4"/>
  <c r="AB25" i="4"/>
  <c r="S26" i="4"/>
  <c r="T26" i="4"/>
  <c r="U26" i="4"/>
  <c r="V26" i="4"/>
  <c r="Y26" i="4"/>
  <c r="Z26" i="4"/>
  <c r="AA26" i="4"/>
  <c r="AB26" i="4"/>
  <c r="S27" i="4"/>
  <c r="T27" i="4"/>
  <c r="U27" i="4"/>
  <c r="V27" i="4"/>
  <c r="Y27" i="4"/>
  <c r="Z27" i="4"/>
  <c r="AA27" i="4"/>
  <c r="AB27" i="4"/>
  <c r="S28" i="4"/>
  <c r="T28" i="4"/>
  <c r="U28" i="4"/>
  <c r="V28" i="4"/>
  <c r="Y28" i="4"/>
  <c r="Z28" i="4"/>
  <c r="AA28" i="4"/>
  <c r="AB28" i="4"/>
  <c r="S29" i="4"/>
  <c r="T29" i="4"/>
  <c r="U29" i="4"/>
  <c r="V29" i="4"/>
  <c r="Y29" i="4"/>
  <c r="Z29" i="4"/>
  <c r="AA29" i="4"/>
  <c r="AB29" i="4"/>
  <c r="S30" i="4"/>
  <c r="T30" i="4"/>
  <c r="U30" i="4"/>
  <c r="V30" i="4"/>
  <c r="Y30" i="4"/>
  <c r="Z30" i="4"/>
  <c r="AA30" i="4"/>
  <c r="AB30" i="4"/>
  <c r="S31" i="4"/>
  <c r="T31" i="4"/>
  <c r="U31" i="4"/>
  <c r="V31" i="4"/>
  <c r="Y31" i="4"/>
  <c r="Z31" i="4"/>
  <c r="AA31" i="4"/>
  <c r="AB31" i="4"/>
  <c r="S32" i="4"/>
  <c r="T32" i="4"/>
  <c r="U32" i="4"/>
  <c r="V32" i="4"/>
  <c r="Y32" i="4"/>
  <c r="Z32" i="4"/>
  <c r="AA32" i="4"/>
  <c r="AB32" i="4"/>
  <c r="S33" i="4"/>
  <c r="T33" i="4"/>
  <c r="U33" i="4"/>
  <c r="V33" i="4"/>
  <c r="Y33" i="4"/>
  <c r="Z33" i="4"/>
  <c r="AA33" i="4"/>
  <c r="AB33" i="4"/>
  <c r="S34" i="4"/>
  <c r="T34" i="4"/>
  <c r="U34" i="4"/>
  <c r="V34" i="4"/>
  <c r="Y34" i="4"/>
  <c r="Z34" i="4"/>
  <c r="AA34" i="4"/>
  <c r="AB34" i="4"/>
  <c r="S35" i="4"/>
  <c r="T35" i="4"/>
  <c r="U35" i="4"/>
  <c r="V35" i="4"/>
  <c r="Y35" i="4"/>
  <c r="Z35" i="4"/>
  <c r="AA35" i="4"/>
  <c r="AB35" i="4"/>
  <c r="S36" i="4"/>
  <c r="T36" i="4"/>
  <c r="U36" i="4"/>
  <c r="V36" i="4"/>
  <c r="Y36" i="4"/>
  <c r="Z36" i="4"/>
  <c r="AA36" i="4"/>
  <c r="AB36" i="4"/>
  <c r="S37" i="4"/>
  <c r="T37" i="4"/>
  <c r="U37" i="4"/>
  <c r="V37" i="4"/>
  <c r="Y37" i="4"/>
  <c r="Z37" i="4"/>
  <c r="AA37" i="4"/>
  <c r="AB37" i="4"/>
  <c r="S38" i="4"/>
  <c r="T38" i="4"/>
  <c r="U38" i="4"/>
  <c r="V38" i="4"/>
  <c r="Y38" i="4"/>
  <c r="Z38" i="4"/>
  <c r="AA38" i="4"/>
  <c r="AB38" i="4"/>
  <c r="S39" i="4"/>
  <c r="T39" i="4"/>
  <c r="U39" i="4"/>
  <c r="V39" i="4"/>
  <c r="Y39" i="4"/>
  <c r="Z39" i="4"/>
  <c r="AA39" i="4"/>
  <c r="AB39" i="4"/>
  <c r="S40" i="4"/>
  <c r="T40" i="4"/>
  <c r="U40" i="4"/>
  <c r="V40" i="4"/>
  <c r="Y40" i="4"/>
  <c r="L40" i="4"/>
  <c r="Z40" i="4"/>
  <c r="AA40" i="4"/>
  <c r="AB40" i="4"/>
  <c r="S41" i="4"/>
  <c r="T41" i="4"/>
  <c r="U41" i="4"/>
  <c r="V41" i="4"/>
  <c r="Y41" i="4"/>
  <c r="Z41" i="4"/>
  <c r="AA41" i="4"/>
  <c r="AB41" i="4"/>
  <c r="S42" i="4"/>
  <c r="T42" i="4"/>
  <c r="U42" i="4"/>
  <c r="V42" i="4"/>
  <c r="Y42" i="4"/>
  <c r="L42" i="4"/>
  <c r="Z42" i="4"/>
  <c r="AA42" i="4"/>
  <c r="AB42" i="4"/>
  <c r="S43" i="4"/>
  <c r="T43" i="4"/>
  <c r="U43" i="4"/>
  <c r="V43" i="4"/>
  <c r="Y43" i="4"/>
  <c r="Z43" i="4"/>
  <c r="AA43" i="4"/>
  <c r="AB43" i="4"/>
  <c r="S44" i="4"/>
  <c r="T44" i="4"/>
  <c r="U44" i="4"/>
  <c r="V44" i="4"/>
  <c r="Y44" i="4"/>
  <c r="L44" i="4"/>
  <c r="Z44" i="4"/>
  <c r="AA44" i="4"/>
  <c r="AB44" i="4"/>
  <c r="S45" i="4"/>
  <c r="T45" i="4"/>
  <c r="U45" i="4"/>
  <c r="V45" i="4"/>
  <c r="Y45" i="4"/>
  <c r="Z45" i="4"/>
  <c r="AA45" i="4"/>
  <c r="AB45" i="4"/>
  <c r="S46" i="4"/>
  <c r="T46" i="4"/>
  <c r="U46" i="4"/>
  <c r="V46" i="4"/>
  <c r="Y46" i="4"/>
  <c r="L46" i="4"/>
  <c r="Z46" i="4"/>
  <c r="AA46" i="4"/>
  <c r="AB46" i="4"/>
  <c r="S47" i="4"/>
  <c r="T47" i="4"/>
  <c r="U47" i="4"/>
  <c r="V47" i="4"/>
  <c r="Y47" i="4"/>
  <c r="Z47" i="4"/>
  <c r="AA47" i="4"/>
  <c r="AB47" i="4"/>
  <c r="S48" i="4"/>
  <c r="T48" i="4"/>
  <c r="U48" i="4"/>
  <c r="V48" i="4"/>
  <c r="Y48" i="4"/>
  <c r="L48" i="4"/>
  <c r="Z48" i="4"/>
  <c r="AA48" i="4"/>
  <c r="AB48" i="4"/>
  <c r="S49" i="4"/>
  <c r="T49" i="4"/>
  <c r="U49" i="4"/>
  <c r="V49" i="4"/>
  <c r="Y49" i="4"/>
  <c r="Z49" i="4"/>
  <c r="AA49" i="4"/>
  <c r="AB49" i="4"/>
  <c r="S50" i="4"/>
  <c r="T50" i="4"/>
  <c r="U50" i="4"/>
  <c r="V50" i="4"/>
  <c r="Y50" i="4"/>
  <c r="L50" i="4"/>
  <c r="Z50" i="4"/>
  <c r="AA50" i="4"/>
  <c r="AB50" i="4"/>
  <c r="S51" i="4"/>
  <c r="T51" i="4"/>
  <c r="U51" i="4"/>
  <c r="V51" i="4"/>
  <c r="Y51" i="4"/>
  <c r="Z51" i="4"/>
  <c r="AA51" i="4"/>
  <c r="AB51" i="4"/>
  <c r="S52" i="4"/>
  <c r="T52" i="4"/>
  <c r="U52" i="4"/>
  <c r="V52" i="4"/>
  <c r="Y52" i="4"/>
  <c r="L52" i="4"/>
  <c r="Z52" i="4"/>
  <c r="AA52" i="4"/>
  <c r="AB52" i="4"/>
  <c r="S53" i="4"/>
  <c r="T53" i="4"/>
  <c r="U53" i="4"/>
  <c r="V53" i="4"/>
  <c r="Y53" i="4"/>
  <c r="Z53" i="4"/>
  <c r="AA53" i="4"/>
  <c r="AB53" i="4"/>
  <c r="S54" i="4"/>
  <c r="T54" i="4"/>
  <c r="U54" i="4"/>
  <c r="V54" i="4"/>
  <c r="Y54" i="4"/>
  <c r="L54" i="4"/>
  <c r="Z54" i="4"/>
  <c r="AA54" i="4"/>
  <c r="AB5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L43" i="4"/>
  <c r="L45" i="4"/>
  <c r="L47" i="4"/>
  <c r="L49" i="4"/>
  <c r="L51" i="4"/>
  <c r="L53" i="4"/>
  <c r="Z6" i="2"/>
  <c r="BG7" i="2"/>
  <c r="K3" i="9"/>
  <c r="BG8" i="2"/>
  <c r="K4" i="9"/>
  <c r="BG9" i="2"/>
  <c r="K5" i="9"/>
  <c r="BG10" i="2"/>
  <c r="K6" i="9"/>
  <c r="BG11" i="2"/>
  <c r="K7" i="9"/>
  <c r="BG12" i="2"/>
  <c r="K8" i="9"/>
  <c r="BG13" i="2"/>
  <c r="K9" i="9"/>
  <c r="BG14" i="2"/>
  <c r="K10" i="9"/>
  <c r="BG15" i="2"/>
  <c r="K11" i="9"/>
  <c r="BG16" i="2"/>
  <c r="K12" i="9"/>
  <c r="BG17" i="2"/>
  <c r="K13" i="9"/>
  <c r="BG18" i="2"/>
  <c r="K14" i="9"/>
  <c r="BG19" i="2"/>
  <c r="K15" i="9"/>
  <c r="BG20" i="2"/>
  <c r="K16" i="9"/>
  <c r="BG21" i="2"/>
  <c r="K17" i="9"/>
  <c r="BG22" i="2"/>
  <c r="K18" i="9"/>
  <c r="BG23" i="2"/>
  <c r="K19" i="9"/>
  <c r="BG24" i="2"/>
  <c r="K20" i="9"/>
  <c r="BG25" i="2"/>
  <c r="K21" i="9"/>
  <c r="BG26" i="2"/>
  <c r="K22" i="9"/>
  <c r="BG27" i="2"/>
  <c r="K23" i="9"/>
  <c r="BG28" i="2"/>
  <c r="K24" i="9"/>
  <c r="BG29" i="2"/>
  <c r="K25" i="9"/>
  <c r="BG30" i="2"/>
  <c r="K26" i="9"/>
  <c r="BG31" i="2"/>
  <c r="K27" i="9"/>
  <c r="BG32" i="2"/>
  <c r="K28" i="9"/>
  <c r="BG33" i="2"/>
  <c r="K29" i="9"/>
  <c r="BG34" i="2"/>
  <c r="K30" i="9"/>
  <c r="BG35" i="2"/>
  <c r="K31" i="9"/>
  <c r="BG36" i="2"/>
  <c r="K32" i="9"/>
  <c r="BG37" i="2"/>
  <c r="K33" i="9"/>
  <c r="BG38" i="2"/>
  <c r="K34" i="9"/>
  <c r="BG39" i="2"/>
  <c r="K35" i="9"/>
  <c r="BG40" i="2"/>
  <c r="K36" i="9"/>
  <c r="BG41" i="2"/>
  <c r="K37" i="9"/>
  <c r="BG42" i="2"/>
  <c r="K38" i="9"/>
  <c r="BG43" i="2"/>
  <c r="K39" i="9"/>
  <c r="BG44" i="2"/>
  <c r="K40" i="9"/>
  <c r="BG45" i="2"/>
  <c r="K41" i="9"/>
  <c r="BG46" i="2"/>
  <c r="K42" i="9"/>
  <c r="BG47" i="2"/>
  <c r="K43" i="9"/>
  <c r="BG48" i="2"/>
  <c r="K44" i="9"/>
  <c r="BG49" i="2"/>
  <c r="K45" i="9"/>
  <c r="BG50" i="2"/>
  <c r="K46" i="9"/>
  <c r="BG51" i="2"/>
  <c r="K47" i="9"/>
  <c r="BG52" i="2"/>
  <c r="K48" i="9"/>
  <c r="BG53" i="2"/>
  <c r="K49" i="9"/>
  <c r="BG54" i="2"/>
  <c r="K50" i="9"/>
  <c r="BG6" i="2"/>
  <c r="K2" i="9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50" i="2"/>
  <c r="AU50" i="2"/>
  <c r="AT51" i="2"/>
  <c r="AU51" i="2"/>
  <c r="AT52" i="2"/>
  <c r="AU52" i="2"/>
  <c r="AT53" i="2"/>
  <c r="AU53" i="2"/>
  <c r="AT28" i="2"/>
  <c r="AU28" i="2"/>
  <c r="AT29" i="2"/>
  <c r="AU29" i="2"/>
  <c r="AT30" i="2"/>
  <c r="AU30" i="2"/>
  <c r="AT31" i="2"/>
  <c r="AU31" i="2"/>
  <c r="AT32" i="2"/>
  <c r="AU32" i="2"/>
  <c r="AT33" i="2"/>
  <c r="AU33" i="2"/>
  <c r="AT34" i="2"/>
  <c r="AU34" i="2"/>
  <c r="AT35" i="2"/>
  <c r="AU35" i="2"/>
  <c r="AT36" i="2"/>
  <c r="AU36" i="2"/>
  <c r="AT37" i="2"/>
  <c r="AU37" i="2"/>
  <c r="AT38" i="2"/>
  <c r="AU38" i="2"/>
  <c r="AT39" i="2"/>
  <c r="AU39" i="2"/>
  <c r="AT40" i="2"/>
  <c r="AU40" i="2"/>
  <c r="AT41" i="2"/>
  <c r="AU41" i="2"/>
  <c r="AT42" i="2"/>
  <c r="AU42" i="2"/>
  <c r="AT43" i="2"/>
  <c r="AU43" i="2"/>
  <c r="AT44" i="2"/>
  <c r="AU44" i="2"/>
  <c r="AT45" i="2"/>
  <c r="AU45" i="2"/>
  <c r="AT46" i="2"/>
  <c r="AU46" i="2"/>
  <c r="AT47" i="2"/>
  <c r="AU47" i="2"/>
  <c r="AT48" i="2"/>
  <c r="AU48" i="2"/>
  <c r="AT49" i="2"/>
  <c r="AU49" i="2"/>
  <c r="AB6" i="2"/>
  <c r="AC6" i="2"/>
  <c r="AB7" i="2"/>
  <c r="AC7" i="2"/>
  <c r="AB8" i="2"/>
  <c r="AC8" i="2"/>
  <c r="AB9" i="2"/>
  <c r="AC9" i="2"/>
  <c r="AB10" i="2"/>
  <c r="AC10" i="2"/>
  <c r="AB11" i="2"/>
  <c r="AC11" i="2"/>
  <c r="AB12" i="2"/>
  <c r="AC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B20" i="2"/>
  <c r="AC20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B41" i="2"/>
  <c r="AC41" i="2"/>
  <c r="AB42" i="2"/>
  <c r="AC42" i="2"/>
  <c r="AB43" i="2"/>
  <c r="AC43" i="2"/>
  <c r="AB44" i="2"/>
  <c r="AC44" i="2"/>
  <c r="AB45" i="2"/>
  <c r="AC45" i="2"/>
  <c r="AB46" i="2"/>
  <c r="AC46" i="2"/>
  <c r="AB47" i="2"/>
  <c r="AC47" i="2"/>
  <c r="AB48" i="2"/>
  <c r="AC48" i="2"/>
  <c r="AB49" i="2"/>
  <c r="AC49" i="2"/>
  <c r="AB50" i="2"/>
  <c r="AC50" i="2"/>
  <c r="AB51" i="2"/>
  <c r="AC51" i="2"/>
  <c r="AB52" i="2"/>
  <c r="AC52" i="2"/>
  <c r="AB53" i="2"/>
  <c r="AC53" i="2"/>
  <c r="AB54" i="2"/>
  <c r="AC54" i="2"/>
  <c r="AB108" i="2"/>
  <c r="AC108" i="2"/>
  <c r="AB109" i="2"/>
  <c r="AC109" i="2"/>
  <c r="AB110" i="2"/>
  <c r="AC110" i="2"/>
  <c r="AB111" i="2"/>
  <c r="AC111" i="2"/>
  <c r="AB112" i="2"/>
  <c r="AC112" i="2"/>
  <c r="AB113" i="2"/>
  <c r="AC113" i="2"/>
  <c r="AB114" i="2"/>
  <c r="AC114" i="2"/>
  <c r="AB115" i="2"/>
  <c r="AC115" i="2"/>
  <c r="AB116" i="2"/>
  <c r="AC116" i="2"/>
  <c r="AB117" i="2"/>
  <c r="AC117" i="2"/>
  <c r="AB118" i="2"/>
  <c r="AC118" i="2"/>
  <c r="AB119" i="2"/>
  <c r="AC119" i="2"/>
  <c r="AB120" i="2"/>
  <c r="AC120" i="2"/>
  <c r="AB121" i="2"/>
  <c r="AC121" i="2"/>
  <c r="AB122" i="2"/>
  <c r="AC122" i="2"/>
  <c r="AB123" i="2"/>
  <c r="AC123" i="2"/>
  <c r="AB124" i="2"/>
  <c r="AC124" i="2"/>
  <c r="AB125" i="2"/>
  <c r="AC125" i="2"/>
  <c r="AB126" i="2"/>
  <c r="AC126" i="2"/>
  <c r="AB127" i="2"/>
  <c r="AC127" i="2"/>
  <c r="AB128" i="2"/>
  <c r="AC128" i="2"/>
  <c r="AB129" i="2"/>
  <c r="AC129" i="2"/>
  <c r="AB130" i="2"/>
  <c r="AC130" i="2"/>
  <c r="AB131" i="2"/>
  <c r="AC131" i="2"/>
  <c r="AB132" i="2"/>
  <c r="AC132" i="2"/>
  <c r="AB133" i="2"/>
  <c r="AC133" i="2"/>
  <c r="AB134" i="2"/>
  <c r="AC134" i="2"/>
  <c r="AB135" i="2"/>
  <c r="AC135" i="2"/>
  <c r="AB136" i="2"/>
  <c r="AC136" i="2"/>
  <c r="AB137" i="2"/>
  <c r="AC137" i="2"/>
  <c r="AB138" i="2"/>
  <c r="AC138" i="2"/>
  <c r="AB139" i="2"/>
  <c r="AC139" i="2"/>
  <c r="AB140" i="2"/>
  <c r="AC140" i="2"/>
  <c r="AB141" i="2"/>
  <c r="AC141" i="2"/>
  <c r="AB142" i="2"/>
  <c r="AC142" i="2"/>
  <c r="AB143" i="2"/>
  <c r="AC143" i="2"/>
  <c r="AB144" i="2"/>
  <c r="AC144" i="2"/>
  <c r="AB145" i="2"/>
  <c r="AC145" i="2"/>
  <c r="AT130" i="2"/>
  <c r="AT131" i="2"/>
  <c r="AT132" i="2"/>
  <c r="AT54" i="2"/>
  <c r="AU54" i="2"/>
  <c r="X142" i="2"/>
  <c r="AZ142" i="2"/>
  <c r="X143" i="2"/>
  <c r="AZ143" i="2"/>
  <c r="X144" i="2"/>
  <c r="AZ144" i="2"/>
  <c r="X145" i="2"/>
  <c r="AZ145" i="2"/>
  <c r="F37" i="9"/>
  <c r="AZ41" i="2"/>
  <c r="D37" i="9"/>
  <c r="F38" i="9"/>
  <c r="AZ42" i="2"/>
  <c r="D38" i="9"/>
  <c r="F39" i="9"/>
  <c r="AZ43" i="2"/>
  <c r="D39" i="9"/>
  <c r="F40" i="9"/>
  <c r="AZ44" i="2"/>
  <c r="D40" i="9"/>
  <c r="F41" i="9"/>
  <c r="AZ45" i="2"/>
  <c r="D41" i="9"/>
  <c r="F42" i="9"/>
  <c r="AZ46" i="2"/>
  <c r="D42" i="9"/>
  <c r="F43" i="9"/>
  <c r="AZ47" i="2"/>
  <c r="D43" i="9"/>
  <c r="F44" i="9"/>
  <c r="AZ48" i="2"/>
  <c r="D44" i="9"/>
  <c r="F45" i="9"/>
  <c r="AZ49" i="2"/>
  <c r="D45" i="9"/>
  <c r="F46" i="9"/>
  <c r="AZ50" i="2"/>
  <c r="D46" i="9"/>
  <c r="F47" i="9"/>
  <c r="AZ51" i="2"/>
  <c r="D47" i="9"/>
  <c r="F48" i="9"/>
  <c r="AZ52" i="2"/>
  <c r="D48" i="9"/>
  <c r="F49" i="9"/>
  <c r="AZ53" i="2"/>
  <c r="D49" i="9"/>
  <c r="F50" i="9"/>
  <c r="AZ54" i="2"/>
  <c r="D50" i="9"/>
  <c r="X140" i="2"/>
  <c r="AZ140" i="2"/>
  <c r="X141" i="2"/>
  <c r="AZ141" i="2"/>
  <c r="F35" i="9"/>
  <c r="AZ39" i="2"/>
  <c r="D35" i="9"/>
  <c r="F36" i="9"/>
  <c r="AZ40" i="2"/>
  <c r="D36" i="9"/>
  <c r="X138" i="2"/>
  <c r="X139" i="2"/>
  <c r="F34" i="9"/>
  <c r="AT109" i="2"/>
  <c r="AT110" i="2"/>
  <c r="AT111" i="2"/>
  <c r="AT112" i="2"/>
  <c r="AU112" i="2"/>
  <c r="AT113" i="2"/>
  <c r="AU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7" i="2"/>
  <c r="AT8" i="2"/>
  <c r="AT9" i="2"/>
  <c r="AT10" i="2"/>
  <c r="AU10" i="2"/>
  <c r="AT11" i="2"/>
  <c r="AU11" i="2"/>
  <c r="AT12" i="2"/>
  <c r="AU12" i="2"/>
  <c r="AT13" i="2"/>
  <c r="AU13" i="2"/>
  <c r="AT14" i="2"/>
  <c r="AU14" i="2"/>
  <c r="AT15" i="2"/>
  <c r="AU15" i="2"/>
  <c r="AT16" i="2"/>
  <c r="AU16" i="2"/>
  <c r="AT17" i="2"/>
  <c r="AU17" i="2"/>
  <c r="AT18" i="2"/>
  <c r="AU18" i="2"/>
  <c r="AT19" i="2"/>
  <c r="AU19" i="2"/>
  <c r="AT20" i="2"/>
  <c r="AU20" i="2"/>
  <c r="AT21" i="2"/>
  <c r="AU21" i="2"/>
  <c r="AT22" i="2"/>
  <c r="AU22" i="2"/>
  <c r="AT23" i="2"/>
  <c r="AU23" i="2"/>
  <c r="AT24" i="2"/>
  <c r="AU24" i="2"/>
  <c r="AT25" i="2"/>
  <c r="AU25" i="2"/>
  <c r="AT26" i="2"/>
  <c r="AU26" i="2"/>
  <c r="AT27" i="2"/>
  <c r="AU27" i="2"/>
  <c r="AT108" i="2"/>
  <c r="AT6" i="2"/>
  <c r="E3" i="7"/>
  <c r="F6" i="9"/>
  <c r="F7" i="9"/>
  <c r="F8" i="9"/>
  <c r="F9" i="9"/>
  <c r="F10" i="9"/>
  <c r="F11" i="9"/>
  <c r="F12" i="9"/>
  <c r="F21" i="9"/>
  <c r="F22" i="9"/>
  <c r="X137" i="2"/>
  <c r="X136" i="2"/>
  <c r="X119" i="2"/>
  <c r="X120" i="2"/>
  <c r="X112" i="2"/>
  <c r="X113" i="2"/>
  <c r="X108" i="2"/>
  <c r="X109" i="2"/>
  <c r="F27" i="9"/>
  <c r="X114" i="2"/>
  <c r="X110" i="2"/>
  <c r="X111" i="2"/>
  <c r="F23" i="9"/>
  <c r="G3" i="7"/>
  <c r="F3" i="7"/>
  <c r="D3" i="7"/>
  <c r="C3" i="7"/>
  <c r="AZ7" i="2"/>
  <c r="D3" i="9"/>
  <c r="AZ8" i="2"/>
  <c r="D4" i="9"/>
  <c r="AZ9" i="2"/>
  <c r="D5" i="9"/>
  <c r="AZ10" i="2"/>
  <c r="D6" i="9"/>
  <c r="AZ11" i="2"/>
  <c r="D7" i="9"/>
  <c r="AZ12" i="2"/>
  <c r="D8" i="9"/>
  <c r="AZ13" i="2"/>
  <c r="D9" i="9"/>
  <c r="AZ14" i="2"/>
  <c r="D10" i="9"/>
  <c r="AZ15" i="2"/>
  <c r="D11" i="9"/>
  <c r="AZ16" i="2"/>
  <c r="D12" i="9"/>
  <c r="AZ17" i="2"/>
  <c r="D13" i="9"/>
  <c r="F13" i="9"/>
  <c r="AZ18" i="2"/>
  <c r="D14" i="9"/>
  <c r="F14" i="9"/>
  <c r="AZ19" i="2"/>
  <c r="D15" i="9"/>
  <c r="F15" i="9"/>
  <c r="AZ20" i="2"/>
  <c r="D16" i="9"/>
  <c r="F16" i="9"/>
  <c r="AZ21" i="2"/>
  <c r="D17" i="9"/>
  <c r="F17" i="9"/>
  <c r="AZ22" i="2"/>
  <c r="D18" i="9"/>
  <c r="F18" i="9"/>
  <c r="AZ23" i="2"/>
  <c r="D19" i="9"/>
  <c r="F19" i="9"/>
  <c r="AZ24" i="2"/>
  <c r="D20" i="9"/>
  <c r="F20" i="9"/>
  <c r="F24" i="9"/>
  <c r="F25" i="9"/>
  <c r="F26" i="9"/>
  <c r="F28" i="9"/>
  <c r="F29" i="9"/>
  <c r="F30" i="9"/>
  <c r="F31" i="9"/>
  <c r="F32" i="9"/>
  <c r="F33" i="9"/>
  <c r="AZ108" i="2"/>
  <c r="AZ109" i="2"/>
  <c r="AZ110" i="2"/>
  <c r="AZ111" i="2"/>
  <c r="AZ112" i="2"/>
  <c r="AZ113" i="2"/>
  <c r="AZ114" i="2"/>
  <c r="AZ115" i="2"/>
  <c r="X115" i="2"/>
  <c r="AZ116" i="2"/>
  <c r="X116" i="2"/>
  <c r="AZ117" i="2"/>
  <c r="X117" i="2"/>
  <c r="AZ118" i="2"/>
  <c r="X118" i="2"/>
  <c r="AZ119" i="2"/>
  <c r="AZ120" i="2"/>
  <c r="AZ121" i="2"/>
  <c r="X121" i="2"/>
  <c r="AZ122" i="2"/>
  <c r="X122" i="2"/>
  <c r="AZ123" i="2"/>
  <c r="X123" i="2"/>
  <c r="AZ124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AZ6" i="2"/>
  <c r="D2" i="9"/>
  <c r="A1" i="4"/>
  <c r="A1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Z25" i="2"/>
  <c r="D21" i="9"/>
  <c r="AZ26" i="2"/>
  <c r="D22" i="9"/>
  <c r="AZ27" i="2"/>
  <c r="D23" i="9"/>
  <c r="AZ28" i="2"/>
  <c r="D24" i="9"/>
  <c r="AZ29" i="2"/>
  <c r="D25" i="9"/>
  <c r="AZ30" i="2"/>
  <c r="D26" i="9"/>
  <c r="AZ31" i="2"/>
  <c r="D27" i="9"/>
  <c r="AZ32" i="2"/>
  <c r="D28" i="9"/>
  <c r="AZ33" i="2"/>
  <c r="D29" i="9"/>
  <c r="AZ34" i="2"/>
  <c r="D30" i="9"/>
  <c r="AZ35" i="2"/>
  <c r="D31" i="9"/>
  <c r="AZ36" i="2"/>
  <c r="D32" i="9"/>
  <c r="AZ37" i="2"/>
  <c r="D33" i="9"/>
  <c r="AZ38" i="2"/>
  <c r="D34" i="9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B3" i="7"/>
  <c r="L14" i="4"/>
  <c r="L13" i="4"/>
  <c r="L12" i="4"/>
  <c r="AC13" i="4"/>
  <c r="AC12" i="4"/>
  <c r="AV27" i="2"/>
  <c r="L23" i="9"/>
  <c r="C23" i="9"/>
  <c r="AV25" i="2"/>
  <c r="L21" i="9"/>
  <c r="C21" i="9"/>
  <c r="AV23" i="2"/>
  <c r="L19" i="9"/>
  <c r="C19" i="9"/>
  <c r="AV21" i="2"/>
  <c r="L17" i="9"/>
  <c r="C17" i="9"/>
  <c r="AV19" i="2"/>
  <c r="L15" i="9"/>
  <c r="C15" i="9"/>
  <c r="C50" i="9"/>
  <c r="AV54" i="2"/>
  <c r="L50" i="9"/>
  <c r="AV49" i="2"/>
  <c r="L45" i="9"/>
  <c r="C45" i="9"/>
  <c r="AV47" i="2"/>
  <c r="L43" i="9"/>
  <c r="C43" i="9"/>
  <c r="AV45" i="2"/>
  <c r="L41" i="9"/>
  <c r="C41" i="9"/>
  <c r="AV43" i="2"/>
  <c r="L39" i="9"/>
  <c r="C39" i="9"/>
  <c r="AV41" i="2"/>
  <c r="L37" i="9"/>
  <c r="C37" i="9"/>
  <c r="AV39" i="2"/>
  <c r="L35" i="9"/>
  <c r="C35" i="9"/>
  <c r="AV37" i="2"/>
  <c r="L33" i="9"/>
  <c r="C33" i="9"/>
  <c r="AV35" i="2"/>
  <c r="L31" i="9"/>
  <c r="C31" i="9"/>
  <c r="AV33" i="2"/>
  <c r="L29" i="9"/>
  <c r="C29" i="9"/>
  <c r="AV31" i="2"/>
  <c r="L27" i="9"/>
  <c r="C27" i="9"/>
  <c r="AV29" i="2"/>
  <c r="L25" i="9"/>
  <c r="C25" i="9"/>
  <c r="AV53" i="2"/>
  <c r="L49" i="9"/>
  <c r="C49" i="9"/>
  <c r="AV51" i="2"/>
  <c r="L47" i="9"/>
  <c r="C47" i="9"/>
  <c r="AV26" i="2"/>
  <c r="L22" i="9"/>
  <c r="C22" i="9"/>
  <c r="AV24" i="2"/>
  <c r="L20" i="9"/>
  <c r="C20" i="9"/>
  <c r="AV22" i="2"/>
  <c r="L18" i="9"/>
  <c r="C18" i="9"/>
  <c r="AV20" i="2"/>
  <c r="L16" i="9"/>
  <c r="C16" i="9"/>
  <c r="AV48" i="2"/>
  <c r="L44" i="9"/>
  <c r="C44" i="9"/>
  <c r="AV46" i="2"/>
  <c r="L42" i="9"/>
  <c r="C42" i="9"/>
  <c r="AV44" i="2"/>
  <c r="L40" i="9"/>
  <c r="C40" i="9"/>
  <c r="AV42" i="2"/>
  <c r="L38" i="9"/>
  <c r="C38" i="9"/>
  <c r="AV40" i="2"/>
  <c r="L36" i="9"/>
  <c r="C36" i="9"/>
  <c r="AV38" i="2"/>
  <c r="L34" i="9"/>
  <c r="C34" i="9"/>
  <c r="AV36" i="2"/>
  <c r="L32" i="9"/>
  <c r="C32" i="9"/>
  <c r="AV34" i="2"/>
  <c r="L30" i="9"/>
  <c r="C30" i="9"/>
  <c r="AV32" i="2"/>
  <c r="L28" i="9"/>
  <c r="C28" i="9"/>
  <c r="AV30" i="2"/>
  <c r="L26" i="9"/>
  <c r="C26" i="9"/>
  <c r="AV28" i="2"/>
  <c r="L24" i="9"/>
  <c r="C24" i="9"/>
  <c r="AV52" i="2"/>
  <c r="L48" i="9"/>
  <c r="C48" i="9"/>
  <c r="AV50" i="2"/>
  <c r="L46" i="9"/>
  <c r="C46" i="9"/>
  <c r="AV17" i="2"/>
  <c r="L13" i="9"/>
  <c r="C13" i="9"/>
  <c r="AV15" i="2"/>
  <c r="L11" i="9"/>
  <c r="C11" i="9"/>
  <c r="AV18" i="2"/>
  <c r="L14" i="9"/>
  <c r="C14" i="9"/>
  <c r="AV16" i="2"/>
  <c r="L12" i="9"/>
  <c r="C12" i="9"/>
  <c r="AV14" i="2"/>
  <c r="L10" i="9"/>
  <c r="C10" i="9"/>
  <c r="AV13" i="2"/>
  <c r="L9" i="9"/>
  <c r="C9" i="9"/>
  <c r="AV112" i="2"/>
  <c r="AV12" i="2"/>
  <c r="L8" i="9"/>
  <c r="C8" i="9"/>
  <c r="AV113" i="2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64" i="4"/>
  <c r="K59" i="4"/>
  <c r="K58" i="4"/>
  <c r="K57" i="4"/>
  <c r="K56" i="4"/>
  <c r="K63" i="4"/>
  <c r="K61" i="4"/>
  <c r="K60" i="4"/>
  <c r="AE145" i="2"/>
  <c r="AE144" i="2"/>
  <c r="AE143" i="2"/>
  <c r="AE142" i="2"/>
  <c r="AE141" i="2"/>
  <c r="AE140" i="2"/>
  <c r="AE139" i="2"/>
  <c r="AE138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6" i="2"/>
  <c r="AE7" i="2"/>
  <c r="AV10" i="2"/>
  <c r="L6" i="9"/>
  <c r="C6" i="9"/>
  <c r="AV11" i="2"/>
  <c r="L7" i="9"/>
  <c r="C7" i="9"/>
  <c r="AU6" i="2"/>
  <c r="AU9" i="2"/>
  <c r="AU7" i="2"/>
  <c r="AV7" i="2"/>
  <c r="L3" i="9"/>
  <c r="AU110" i="2"/>
  <c r="AV110" i="2"/>
  <c r="AU108" i="2"/>
  <c r="AU8" i="2"/>
  <c r="AV8" i="2"/>
  <c r="L4" i="9"/>
  <c r="AU111" i="2"/>
  <c r="AV111" i="2"/>
  <c r="AU109" i="2"/>
  <c r="AV109" i="2"/>
  <c r="F5" i="9"/>
  <c r="F3" i="9"/>
  <c r="F2" i="9"/>
  <c r="F4" i="9"/>
  <c r="AC61" i="4"/>
  <c r="AC56" i="4"/>
  <c r="B64" i="4"/>
  <c r="B60" i="4"/>
  <c r="AC22" i="4"/>
  <c r="AC57" i="4"/>
  <c r="B58" i="4"/>
  <c r="AC23" i="4"/>
  <c r="B23" i="4"/>
  <c r="AC63" i="4"/>
  <c r="AC59" i="4"/>
  <c r="B61" i="4"/>
  <c r="AC58" i="4"/>
  <c r="B57" i="4"/>
  <c r="B56" i="4"/>
  <c r="AC64" i="4"/>
  <c r="B63" i="4"/>
  <c r="AC60" i="4"/>
  <c r="B59" i="4"/>
  <c r="AC48" i="4"/>
  <c r="AC36" i="4"/>
  <c r="AC46" i="4"/>
  <c r="AC54" i="4"/>
  <c r="AC30" i="4"/>
  <c r="AC40" i="4"/>
  <c r="AC15" i="4"/>
  <c r="AC52" i="4"/>
  <c r="AC38" i="4"/>
  <c r="AC26" i="4"/>
  <c r="AC44" i="4"/>
  <c r="AC34" i="4"/>
  <c r="AC31" i="4"/>
  <c r="B31" i="4"/>
  <c r="AC19" i="4"/>
  <c r="AC16" i="4"/>
  <c r="B16" i="4"/>
  <c r="B51" i="4"/>
  <c r="B49" i="4"/>
  <c r="B43" i="4"/>
  <c r="B41" i="4"/>
  <c r="B37" i="4"/>
  <c r="AC32" i="4"/>
  <c r="AC24" i="4"/>
  <c r="B24" i="4"/>
  <c r="AC17" i="4"/>
  <c r="B53" i="4"/>
  <c r="AC50" i="4"/>
  <c r="B47" i="4"/>
  <c r="B45" i="4"/>
  <c r="AC42" i="4"/>
  <c r="B39" i="4"/>
  <c r="B35" i="4"/>
  <c r="AC28" i="4"/>
  <c r="B28" i="4"/>
  <c r="AC27" i="4"/>
  <c r="B27" i="4"/>
  <c r="AC21" i="4"/>
  <c r="B21" i="4"/>
  <c r="AC20" i="4"/>
  <c r="B20" i="4"/>
  <c r="B12" i="4"/>
  <c r="B32" i="4"/>
  <c r="B54" i="4"/>
  <c r="AC53" i="4"/>
  <c r="B52" i="4"/>
  <c r="AC51" i="4"/>
  <c r="B50" i="4"/>
  <c r="AC49" i="4"/>
  <c r="B48" i="4"/>
  <c r="AC47" i="4"/>
  <c r="AC45" i="4"/>
  <c r="B44" i="4"/>
  <c r="AC43" i="4"/>
  <c r="B42" i="4"/>
  <c r="AC41" i="4"/>
  <c r="B40" i="4"/>
  <c r="AC39" i="4"/>
  <c r="B38" i="4"/>
  <c r="AC37" i="4"/>
  <c r="B36" i="4"/>
  <c r="AC35" i="4"/>
  <c r="B34" i="4"/>
  <c r="AC33" i="4"/>
  <c r="B33" i="4"/>
  <c r="AC29" i="4"/>
  <c r="B29" i="4"/>
  <c r="B26" i="4"/>
  <c r="AC25" i="4"/>
  <c r="B25" i="4"/>
  <c r="B22" i="4"/>
  <c r="B19" i="4"/>
  <c r="AC18" i="4"/>
  <c r="B18" i="4"/>
  <c r="B15" i="4"/>
  <c r="AC14" i="4"/>
  <c r="B17" i="4"/>
  <c r="B13" i="4"/>
  <c r="AE208" i="2"/>
  <c r="H3" i="7"/>
  <c r="AE106" i="2"/>
  <c r="N15" i="1"/>
  <c r="I3" i="7"/>
  <c r="AE107" i="2"/>
  <c r="M17" i="1"/>
  <c r="L3" i="7"/>
  <c r="AE209" i="2"/>
  <c r="K3" i="7"/>
  <c r="AV6" i="2"/>
  <c r="L2" i="9"/>
  <c r="AR6" i="2"/>
  <c r="AR7" i="2"/>
  <c r="AV9" i="2"/>
  <c r="L5" i="9"/>
  <c r="AV108" i="2"/>
  <c r="C4" i="9"/>
  <c r="C3" i="9"/>
  <c r="C5" i="9"/>
  <c r="C2" i="9"/>
  <c r="B14" i="4"/>
  <c r="B30" i="4"/>
  <c r="B46" i="4"/>
  <c r="J3" i="7"/>
  <c r="M3" i="7"/>
  <c r="V15" i="1"/>
  <c r="U17" i="1"/>
  <c r="AS6" i="2"/>
  <c r="AS7" i="2"/>
  <c r="AR8" i="2"/>
  <c r="S55" i="4"/>
  <c r="Y55" i="4"/>
  <c r="AS8" i="2"/>
  <c r="AR9" i="2"/>
  <c r="AB55" i="4"/>
  <c r="V55" i="4"/>
  <c r="AR10" i="2"/>
  <c r="AS9" i="2"/>
  <c r="AR11" i="2"/>
  <c r="AS10" i="2"/>
  <c r="V65" i="4"/>
  <c r="AG65" i="4"/>
  <c r="X65" i="4"/>
  <c r="AV65" i="4"/>
  <c r="AB65" i="4"/>
  <c r="AR12" i="2"/>
  <c r="AS11" i="2"/>
  <c r="AR13" i="2"/>
  <c r="AS12" i="2"/>
  <c r="U55" i="4"/>
  <c r="Z55" i="4"/>
  <c r="T55" i="4"/>
  <c r="AA55" i="4"/>
  <c r="K55" i="4"/>
  <c r="AR14" i="2"/>
  <c r="AS13" i="2"/>
  <c r="B55" i="4"/>
  <c r="L55" i="4"/>
  <c r="AC55" i="4"/>
  <c r="AR15" i="2"/>
  <c r="AS14" i="2"/>
  <c r="AR16" i="2"/>
  <c r="AS15" i="2"/>
  <c r="AD11" i="4"/>
  <c r="AF11" i="4"/>
  <c r="S11" i="4"/>
  <c r="U11" i="4"/>
  <c r="Y11" i="4"/>
  <c r="AA11" i="4"/>
  <c r="AU11" i="4"/>
  <c r="AR17" i="2"/>
  <c r="AS16" i="2"/>
  <c r="AS11" i="4"/>
  <c r="V6" i="4"/>
  <c r="AU65" i="4"/>
  <c r="AA65" i="4"/>
  <c r="AF65" i="4"/>
  <c r="U65" i="4"/>
  <c r="AV62" i="4"/>
  <c r="V62" i="4"/>
  <c r="AB62" i="4"/>
  <c r="AG62" i="4"/>
  <c r="AT65" i="4"/>
  <c r="T65" i="4"/>
  <c r="AE65" i="4"/>
  <c r="AG6" i="4"/>
  <c r="AB6" i="4"/>
  <c r="Z65" i="4"/>
  <c r="AT62" i="4"/>
  <c r="T62" i="4"/>
  <c r="Z62" i="4"/>
  <c r="AE62" i="4"/>
  <c r="S65" i="4"/>
  <c r="Y65" i="4"/>
  <c r="AS65" i="4"/>
  <c r="AD65" i="4"/>
  <c r="AR18" i="2"/>
  <c r="AS17" i="2"/>
  <c r="AV6" i="4"/>
  <c r="AF62" i="4"/>
  <c r="S62" i="4"/>
  <c r="U62" i="4"/>
  <c r="AS62" i="4"/>
  <c r="Y62" i="4"/>
  <c r="AA62" i="4"/>
  <c r="AU62" i="4"/>
  <c r="AD62" i="4"/>
  <c r="AC65" i="4"/>
  <c r="L65" i="4"/>
  <c r="A61" i="11"/>
  <c r="B61" i="11"/>
  <c r="B65" i="4"/>
  <c r="F61" i="11"/>
  <c r="I61" i="11"/>
  <c r="H61" i="11"/>
  <c r="AR19" i="2"/>
  <c r="AS18" i="2"/>
  <c r="AC62" i="4"/>
  <c r="L62" i="4"/>
  <c r="B62" i="4"/>
  <c r="A58" i="11"/>
  <c r="B58" i="11"/>
  <c r="K61" i="11"/>
  <c r="J61" i="11"/>
  <c r="M61" i="11"/>
  <c r="L61" i="11"/>
  <c r="G61" i="11"/>
  <c r="C61" i="11"/>
  <c r="N61" i="11"/>
  <c r="C4" i="11"/>
  <c r="G4" i="11"/>
  <c r="F58" i="11"/>
  <c r="H58" i="11"/>
  <c r="I58" i="11"/>
  <c r="AR20" i="2"/>
  <c r="AS19" i="2"/>
  <c r="AT11" i="4"/>
  <c r="AE11" i="4"/>
  <c r="T11" i="4"/>
  <c r="Z11" i="4"/>
  <c r="X62" i="4"/>
  <c r="C58" i="11"/>
  <c r="N58" i="11"/>
  <c r="L58" i="11"/>
  <c r="M58" i="11"/>
  <c r="K58" i="11"/>
  <c r="G58" i="11"/>
  <c r="J58" i="11"/>
  <c r="AH65" i="4"/>
  <c r="AJ65" i="4"/>
  <c r="AI65" i="4"/>
  <c r="AK65" i="4"/>
  <c r="AR21" i="2"/>
  <c r="AS20" i="2"/>
  <c r="AS105" i="2"/>
  <c r="AV11" i="4"/>
  <c r="AG11" i="4"/>
  <c r="G6" i="11"/>
  <c r="C6" i="11"/>
  <c r="C5" i="11"/>
  <c r="G5" i="11"/>
  <c r="AK62" i="4"/>
  <c r="AJ62" i="4"/>
  <c r="AI62" i="4"/>
  <c r="AH62" i="4"/>
  <c r="AR65" i="4"/>
  <c r="AR22" i="2"/>
  <c r="AS21" i="2"/>
  <c r="V11" i="4"/>
  <c r="AM62" i="4"/>
  <c r="AO65" i="4"/>
  <c r="AR62" i="4"/>
  <c r="AN65" i="4"/>
  <c r="AO62" i="4"/>
  <c r="AM65" i="4"/>
  <c r="AN62" i="4"/>
  <c r="AL62" i="4"/>
  <c r="AR23" i="2"/>
  <c r="AS22" i="2"/>
  <c r="X11" i="4"/>
  <c r="B11" i="4"/>
  <c r="AP62" i="4"/>
  <c r="K62" i="4"/>
  <c r="AR24" i="2"/>
  <c r="AS23" i="2"/>
  <c r="G7" i="11"/>
  <c r="AL65" i="4"/>
  <c r="AP65" i="4"/>
  <c r="K65" i="4"/>
  <c r="AR25" i="2"/>
  <c r="AS24" i="2"/>
  <c r="AS113" i="2"/>
  <c r="AH11" i="4"/>
  <c r="AI11" i="4"/>
  <c r="AJ11" i="4"/>
  <c r="AK11" i="4"/>
  <c r="AR26" i="2"/>
  <c r="AS25" i="2"/>
  <c r="AR27" i="2"/>
  <c r="AS26" i="2"/>
  <c r="U8" i="4"/>
  <c r="AS6" i="4"/>
  <c r="S10" i="4"/>
  <c r="AU9" i="4"/>
  <c r="AS10" i="4"/>
  <c r="AA9" i="4"/>
  <c r="U9" i="4"/>
  <c r="AT7" i="4"/>
  <c r="AF9" i="4"/>
  <c r="T7" i="4"/>
  <c r="AV7" i="4"/>
  <c r="AU10" i="4"/>
  <c r="U10" i="4"/>
  <c r="V7" i="4"/>
  <c r="AE7" i="4"/>
  <c r="AU7" i="4"/>
  <c r="AA10" i="4"/>
  <c r="AB7" i="4"/>
  <c r="V9" i="4"/>
  <c r="AF10" i="4"/>
  <c r="AG7" i="4"/>
  <c r="V10" i="4"/>
  <c r="AV9" i="4"/>
  <c r="U7" i="4"/>
  <c r="AF7" i="4"/>
  <c r="AG9" i="4"/>
  <c r="AV10" i="4"/>
  <c r="S7" i="4"/>
  <c r="AB9" i="4"/>
  <c r="AA7" i="4"/>
  <c r="AS7" i="4"/>
  <c r="V8" i="4"/>
  <c r="Y6" i="4"/>
  <c r="AD6" i="4"/>
  <c r="AS9" i="4"/>
  <c r="AA8" i="4"/>
  <c r="AF6" i="4"/>
  <c r="T8" i="4"/>
  <c r="Z7" i="4"/>
  <c r="AA6" i="4"/>
  <c r="AD7" i="4"/>
  <c r="AG10" i="4"/>
  <c r="Z9" i="4"/>
  <c r="T10" i="4"/>
  <c r="AE9" i="4"/>
  <c r="AT10" i="4"/>
  <c r="AT9" i="4"/>
  <c r="AF8" i="4"/>
  <c r="Y8" i="4"/>
  <c r="Z10" i="4"/>
  <c r="U6" i="4"/>
  <c r="Y10" i="4"/>
  <c r="AD8" i="4"/>
  <c r="AE8" i="4"/>
  <c r="AU6" i="4"/>
  <c r="AD10" i="4"/>
  <c r="Z8" i="4"/>
  <c r="S8" i="4"/>
  <c r="AV8" i="4"/>
  <c r="T9" i="4"/>
  <c r="AT8" i="4"/>
  <c r="AS8" i="4"/>
  <c r="AB8" i="4"/>
  <c r="AT6" i="4"/>
  <c r="T6" i="4"/>
  <c r="AU8" i="4"/>
  <c r="Y7" i="4"/>
  <c r="AB10" i="4"/>
  <c r="AE6" i="4"/>
  <c r="AD9" i="4"/>
  <c r="Z6" i="4"/>
  <c r="S9" i="4"/>
  <c r="AG8" i="4"/>
  <c r="AE10" i="4"/>
  <c r="Y9" i="4"/>
  <c r="AL11" i="4"/>
  <c r="AO11" i="4"/>
  <c r="AN11" i="4"/>
  <c r="AR28" i="2"/>
  <c r="AS27" i="2"/>
  <c r="B8" i="4"/>
  <c r="B9" i="4"/>
  <c r="B10" i="4"/>
  <c r="L6" i="4"/>
  <c r="AC6" i="4"/>
  <c r="X7" i="4"/>
  <c r="AK10" i="4"/>
  <c r="X10" i="4"/>
  <c r="X6" i="4"/>
  <c r="AI7" i="4"/>
  <c r="AK6" i="4"/>
  <c r="L10" i="4"/>
  <c r="AC10" i="4"/>
  <c r="X8" i="4"/>
  <c r="AC9" i="4"/>
  <c r="L9" i="4"/>
  <c r="AC7" i="4"/>
  <c r="L7" i="4"/>
  <c r="L8" i="4"/>
  <c r="AC8" i="4"/>
  <c r="AH10" i="4"/>
  <c r="AH6" i="4"/>
  <c r="B7" i="4"/>
  <c r="A3" i="11"/>
  <c r="B3" i="11"/>
  <c r="B6" i="4"/>
  <c r="P21" i="1"/>
  <c r="A2" i="11"/>
  <c r="B2" i="11"/>
  <c r="AR29" i="2"/>
  <c r="AS28" i="2"/>
  <c r="AJ7" i="4"/>
  <c r="X9" i="4"/>
  <c r="AI10" i="4"/>
  <c r="AJ10" i="4"/>
  <c r="H21" i="1"/>
  <c r="AI6" i="4"/>
  <c r="AK7" i="4"/>
  <c r="AH7" i="4"/>
  <c r="AJ6" i="4"/>
  <c r="AJ8" i="4"/>
  <c r="AK8" i="4"/>
  <c r="AH8" i="4"/>
  <c r="AI8" i="4"/>
  <c r="AI9" i="4"/>
  <c r="AH9" i="4"/>
  <c r="AJ9" i="4"/>
  <c r="AK9" i="4"/>
  <c r="H20" i="1"/>
  <c r="I2" i="11"/>
  <c r="H2" i="11"/>
  <c r="J2" i="11"/>
  <c r="F2" i="11"/>
  <c r="C2" i="11"/>
  <c r="G2" i="11"/>
  <c r="I3" i="11"/>
  <c r="J3" i="11"/>
  <c r="H3" i="11"/>
  <c r="F3" i="11"/>
  <c r="G3" i="11"/>
  <c r="C3" i="11"/>
  <c r="AR30" i="2"/>
  <c r="AS29" i="2"/>
  <c r="AL8" i="4"/>
  <c r="AM8" i="4"/>
  <c r="AM7" i="4"/>
  <c r="AN7" i="4"/>
  <c r="AL7" i="4"/>
  <c r="AM11" i="4"/>
  <c r="AP11" i="4"/>
  <c r="K11" i="4"/>
  <c r="AO10" i="4"/>
  <c r="P22" i="1"/>
  <c r="AR31" i="2"/>
  <c r="AS30" i="2"/>
  <c r="U3" i="7"/>
  <c r="AL9" i="4"/>
  <c r="AN9" i="4"/>
  <c r="AM9" i="4"/>
  <c r="AO7" i="4"/>
  <c r="AP7" i="4"/>
  <c r="K7" i="4"/>
  <c r="AN10" i="4"/>
  <c r="AL10" i="4"/>
  <c r="AR32" i="2"/>
  <c r="AS31" i="2"/>
  <c r="AR33" i="2"/>
  <c r="AS32" i="2"/>
  <c r="AR34" i="2"/>
  <c r="AS33" i="2"/>
  <c r="AR35" i="2"/>
  <c r="AS34" i="2"/>
  <c r="AR36" i="2"/>
  <c r="AS35" i="2"/>
  <c r="AR37" i="2"/>
  <c r="AS36" i="2"/>
  <c r="AR38" i="2"/>
  <c r="AS37" i="2"/>
  <c r="AR39" i="2"/>
  <c r="AS38" i="2"/>
  <c r="AR40" i="2"/>
  <c r="AS39" i="2"/>
  <c r="AR41" i="2"/>
  <c r="AS40" i="2"/>
  <c r="AR42" i="2"/>
  <c r="AS41" i="2"/>
  <c r="AR43" i="2"/>
  <c r="AS42" i="2"/>
  <c r="AR44" i="2"/>
  <c r="AS43" i="2"/>
  <c r="AR45" i="2"/>
  <c r="AS44" i="2"/>
  <c r="AR46" i="2"/>
  <c r="AS45" i="2"/>
  <c r="AR47" i="2"/>
  <c r="AS46" i="2"/>
  <c r="AR48" i="2"/>
  <c r="AS47" i="2"/>
  <c r="AR49" i="2"/>
  <c r="AS48" i="2"/>
  <c r="AR50" i="2"/>
  <c r="AS49" i="2"/>
  <c r="AR51" i="2"/>
  <c r="AS50" i="2"/>
  <c r="AR52" i="2"/>
  <c r="AS51" i="2"/>
  <c r="AR53" i="2"/>
  <c r="AS52" i="2"/>
  <c r="AR54" i="2"/>
  <c r="AS53" i="2"/>
  <c r="AR55" i="2"/>
  <c r="AS54" i="2"/>
  <c r="AR56" i="2"/>
  <c r="AS55" i="2"/>
  <c r="AR57" i="2"/>
  <c r="AS56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S57" i="2"/>
  <c r="AR109" i="2"/>
  <c r="AS108" i="2"/>
  <c r="AR110" i="2"/>
  <c r="AS109" i="2"/>
  <c r="AR111" i="2"/>
  <c r="AS110" i="2"/>
  <c r="AR112" i="2"/>
  <c r="AS111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S207" i="2"/>
  <c r="AS112" i="2"/>
  <c r="BD8" i="4"/>
  <c r="BD7" i="4"/>
  <c r="BP7" i="4"/>
  <c r="BI11" i="4"/>
  <c r="BE7" i="4"/>
  <c r="BF10" i="4"/>
  <c r="BF7" i="4"/>
  <c r="BD9" i="4"/>
  <c r="BD10" i="4"/>
  <c r="BD11" i="4"/>
  <c r="BG10" i="4"/>
  <c r="BG8" i="4"/>
  <c r="BG9" i="4"/>
  <c r="BG7" i="4"/>
  <c r="BI8" i="4"/>
  <c r="BF11" i="4"/>
  <c r="BE8" i="4"/>
  <c r="BH7" i="4"/>
  <c r="BH9" i="4"/>
  <c r="BF8" i="4"/>
  <c r="BH10" i="4"/>
  <c r="BI7" i="4"/>
  <c r="BI10" i="4"/>
  <c r="BF9" i="4"/>
  <c r="BE10" i="4"/>
  <c r="BE9" i="4"/>
  <c r="BI9" i="4"/>
  <c r="BH11" i="4"/>
  <c r="BH8" i="4"/>
  <c r="BE11" i="4"/>
  <c r="BG11" i="4"/>
  <c r="BI60" i="4"/>
  <c r="BF62" i="4"/>
  <c r="BI62" i="4"/>
  <c r="BG62" i="4"/>
  <c r="BG59" i="4"/>
  <c r="BD61" i="4"/>
  <c r="BH59" i="4"/>
  <c r="BF59" i="4"/>
  <c r="BE58" i="4"/>
  <c r="BF58" i="4"/>
  <c r="BG60" i="4"/>
  <c r="BI57" i="4"/>
  <c r="BD57" i="4"/>
  <c r="BI58" i="4"/>
  <c r="BH58" i="4"/>
  <c r="BH61" i="4"/>
  <c r="BF61" i="4"/>
  <c r="BE61" i="4"/>
  <c r="BH60" i="4"/>
  <c r="BD104" i="4"/>
  <c r="BP104" i="4"/>
  <c r="BI15" i="4"/>
  <c r="BG24" i="4"/>
  <c r="BI24" i="4"/>
  <c r="BG21" i="4"/>
  <c r="BF16" i="4"/>
  <c r="BH18" i="4"/>
  <c r="BD14" i="4"/>
  <c r="BH13" i="4"/>
  <c r="BI25" i="4"/>
  <c r="BG14" i="4"/>
  <c r="BD15" i="4"/>
  <c r="BH16" i="4"/>
  <c r="BH23" i="4"/>
  <c r="BF22" i="4"/>
  <c r="BD23" i="4"/>
  <c r="BI12" i="4"/>
  <c r="BE25" i="4"/>
  <c r="BF18" i="4"/>
  <c r="BF24" i="4"/>
  <c r="BD22" i="4"/>
  <c r="BI19" i="4"/>
  <c r="BH26" i="4"/>
  <c r="BI18" i="4"/>
  <c r="BI23" i="4"/>
  <c r="BF26" i="4"/>
  <c r="BG26" i="4"/>
  <c r="BD18" i="4"/>
  <c r="BI22" i="4"/>
  <c r="BH21" i="4"/>
  <c r="BH20" i="4"/>
  <c r="BG20" i="4"/>
  <c r="BI20" i="4"/>
  <c r="BG19" i="4"/>
  <c r="BF12" i="4"/>
  <c r="BF23" i="4"/>
  <c r="BD25" i="4"/>
  <c r="BE21" i="4"/>
  <c r="BD12" i="4"/>
  <c r="BD24" i="4"/>
  <c r="BF13" i="4"/>
  <c r="BH12" i="4"/>
  <c r="BG12" i="4"/>
  <c r="BI13" i="4"/>
  <c r="BD13" i="4"/>
  <c r="BH25" i="4"/>
  <c r="BE20" i="4"/>
  <c r="BF21" i="4"/>
  <c r="BH19" i="4"/>
  <c r="BI16" i="4"/>
  <c r="BD19" i="4"/>
  <c r="BH22" i="4"/>
  <c r="BE12" i="4"/>
  <c r="BF20" i="4"/>
  <c r="BE19" i="4"/>
  <c r="BE24" i="4"/>
  <c r="BD16" i="4"/>
  <c r="BF15" i="4"/>
  <c r="BH15" i="4"/>
  <c r="BF25" i="4"/>
  <c r="BE22" i="4"/>
  <c r="BG23" i="4"/>
  <c r="BE26" i="4"/>
  <c r="BG25" i="4"/>
  <c r="BE18" i="4"/>
  <c r="BG16" i="4"/>
  <c r="BE23" i="4"/>
  <c r="BH24" i="4"/>
  <c r="BD17" i="4"/>
  <c r="BF17" i="4"/>
  <c r="BE16" i="4"/>
  <c r="BG15" i="4"/>
  <c r="BG13" i="4"/>
  <c r="BF14" i="4"/>
  <c r="BD26" i="4"/>
  <c r="BE15" i="4"/>
  <c r="BI17" i="4"/>
  <c r="BH14" i="4"/>
  <c r="BD20" i="4"/>
  <c r="BI21" i="4"/>
  <c r="BG18" i="4"/>
  <c r="BE17" i="4"/>
  <c r="BE13" i="4"/>
  <c r="BD21" i="4"/>
  <c r="BG22" i="4"/>
  <c r="BG17" i="4"/>
  <c r="BH17" i="4"/>
  <c r="BI26" i="4"/>
  <c r="BF19" i="4"/>
  <c r="BE14" i="4"/>
  <c r="BI14" i="4"/>
  <c r="BE27" i="4"/>
  <c r="BE28" i="4"/>
  <c r="BG28" i="4"/>
  <c r="BH27" i="4"/>
  <c r="BH28" i="4"/>
  <c r="BF27" i="4"/>
  <c r="BD27" i="4"/>
  <c r="BI28" i="4"/>
  <c r="BD28" i="4"/>
  <c r="BG27" i="4"/>
  <c r="BI27" i="4"/>
  <c r="BF28" i="4"/>
  <c r="BF29" i="4"/>
  <c r="BI30" i="4"/>
  <c r="BH30" i="4"/>
  <c r="BG30" i="4"/>
  <c r="BE29" i="4"/>
  <c r="BF30" i="4"/>
  <c r="BE30" i="4"/>
  <c r="BG29" i="4"/>
  <c r="BI32" i="4"/>
  <c r="BF31" i="4"/>
  <c r="BH29" i="4"/>
  <c r="BG31" i="4"/>
  <c r="BD30" i="4"/>
  <c r="BD29" i="4"/>
  <c r="BI29" i="4"/>
  <c r="BH32" i="4"/>
  <c r="BI31" i="4"/>
  <c r="BE31" i="4"/>
  <c r="BD32" i="4"/>
  <c r="BE32" i="4"/>
  <c r="BG32" i="4"/>
  <c r="BH31" i="4"/>
  <c r="BE35" i="4"/>
  <c r="BG33" i="4"/>
  <c r="BH33" i="4"/>
  <c r="BE34" i="4"/>
  <c r="BD31" i="4"/>
  <c r="BI34" i="4"/>
  <c r="BF33" i="4"/>
  <c r="BF32" i="4"/>
  <c r="BE33" i="4"/>
  <c r="BI33" i="4"/>
  <c r="BF34" i="4"/>
  <c r="BH34" i="4"/>
  <c r="BD33" i="4"/>
  <c r="BD34" i="4"/>
  <c r="BG34" i="4"/>
  <c r="BD35" i="4"/>
  <c r="BI36" i="4"/>
  <c r="BH35" i="4"/>
  <c r="BG35" i="4"/>
  <c r="BE36" i="4"/>
  <c r="BG36" i="4"/>
  <c r="BH36" i="4"/>
  <c r="BF35" i="4"/>
  <c r="BF36" i="4"/>
  <c r="BD36" i="4"/>
  <c r="BI35" i="4"/>
  <c r="BG39" i="4"/>
  <c r="BE37" i="4"/>
  <c r="BH38" i="4"/>
  <c r="BD38" i="4"/>
  <c r="BG37" i="4"/>
  <c r="BG38" i="4"/>
  <c r="BH37" i="4"/>
  <c r="BF37" i="4"/>
  <c r="BI37" i="4"/>
  <c r="BE38" i="4"/>
  <c r="BI38" i="4"/>
  <c r="BD37" i="4"/>
  <c r="BD39" i="4"/>
  <c r="BE40" i="4"/>
  <c r="BF38" i="4"/>
  <c r="BF39" i="4"/>
  <c r="BG40" i="4"/>
  <c r="BD40" i="4"/>
  <c r="BI40" i="4"/>
  <c r="BH40" i="4"/>
  <c r="BF40" i="4"/>
  <c r="BH39" i="4"/>
  <c r="BE39" i="4"/>
  <c r="BI39" i="4"/>
  <c r="BD42" i="4"/>
  <c r="BF42" i="4"/>
  <c r="BH42" i="4"/>
  <c r="BG42" i="4"/>
  <c r="BI42" i="4"/>
  <c r="BG41" i="4"/>
  <c r="BF41" i="4"/>
  <c r="BI41" i="4"/>
  <c r="BH41" i="4"/>
  <c r="BD41" i="4"/>
  <c r="BE42" i="4"/>
  <c r="BE41" i="4"/>
  <c r="BH45" i="4"/>
  <c r="BE43" i="4"/>
  <c r="BF44" i="4"/>
  <c r="BG44" i="4"/>
  <c r="BD44" i="4"/>
  <c r="BH44" i="4"/>
  <c r="BF43" i="4"/>
  <c r="BD43" i="4"/>
  <c r="BI43" i="4"/>
  <c r="BG43" i="4"/>
  <c r="BH43" i="4"/>
  <c r="BI44" i="4"/>
  <c r="BE44" i="4"/>
  <c r="BG46" i="4"/>
  <c r="BH46" i="4"/>
  <c r="BD45" i="4"/>
  <c r="BI45" i="4"/>
  <c r="BD46" i="4"/>
  <c r="BE45" i="4"/>
  <c r="BF46" i="4"/>
  <c r="BI46" i="4"/>
  <c r="BG45" i="4"/>
  <c r="BE46" i="4"/>
  <c r="BF48" i="4"/>
  <c r="BF45" i="4"/>
  <c r="BE47" i="4"/>
  <c r="BH47" i="4"/>
  <c r="BE48" i="4"/>
  <c r="BI47" i="4"/>
  <c r="BD47" i="4"/>
  <c r="BG47" i="4"/>
  <c r="BI48" i="4"/>
  <c r="BF47" i="4"/>
  <c r="BH48" i="4"/>
  <c r="BD48" i="4"/>
  <c r="BG48" i="4"/>
  <c r="BE49" i="4"/>
  <c r="BI50" i="4"/>
  <c r="BH49" i="4"/>
  <c r="BD50" i="4"/>
  <c r="BI49" i="4"/>
  <c r="BG50" i="4"/>
  <c r="BE50" i="4"/>
  <c r="BD52" i="4"/>
  <c r="BD49" i="4"/>
  <c r="BF49" i="4"/>
  <c r="BG49" i="4"/>
  <c r="BF50" i="4"/>
  <c r="BH50" i="4"/>
  <c r="BF51" i="4"/>
  <c r="BH51" i="4"/>
  <c r="BH52" i="4"/>
  <c r="BD51" i="4"/>
  <c r="BF52" i="4"/>
  <c r="BG51" i="4"/>
  <c r="BE51" i="4"/>
  <c r="BG52" i="4"/>
  <c r="BE54" i="4"/>
  <c r="BI54" i="4"/>
  <c r="BI52" i="4"/>
  <c r="BE52" i="4"/>
  <c r="BH53" i="4"/>
  <c r="BI51" i="4"/>
  <c r="BD53" i="4"/>
  <c r="BG54" i="4"/>
  <c r="BG53" i="4"/>
  <c r="BI53" i="4"/>
  <c r="BF54" i="4"/>
  <c r="BD54" i="4"/>
  <c r="BF53" i="4"/>
  <c r="BH54" i="4"/>
  <c r="BE53" i="4"/>
  <c r="BG55" i="4"/>
  <c r="BI56" i="4"/>
  <c r="BI55" i="4"/>
  <c r="BD56" i="4"/>
  <c r="BD55" i="4"/>
  <c r="BF55" i="4"/>
  <c r="BE55" i="4"/>
  <c r="BH56" i="4"/>
  <c r="BH55" i="4"/>
  <c r="BE56" i="4"/>
  <c r="BG56" i="4"/>
  <c r="BF56" i="4"/>
  <c r="BE62" i="4"/>
  <c r="BH62" i="4"/>
  <c r="BD62" i="4"/>
  <c r="BS62" i="4"/>
  <c r="BD60" i="4"/>
  <c r="BG57" i="4"/>
  <c r="BH57" i="4"/>
  <c r="BE59" i="4"/>
  <c r="BF57" i="4"/>
  <c r="BI61" i="4"/>
  <c r="BG58" i="4"/>
  <c r="BE57" i="4"/>
  <c r="BD59" i="4"/>
  <c r="BD58" i="4"/>
  <c r="BI59" i="4"/>
  <c r="BG61" i="4"/>
  <c r="BE60" i="4"/>
  <c r="BF60" i="4"/>
  <c r="BT104" i="4"/>
  <c r="BF102" i="4"/>
  <c r="BE83" i="4"/>
  <c r="BH86" i="4"/>
  <c r="BI102" i="4"/>
  <c r="BG72" i="4"/>
  <c r="BE70" i="4"/>
  <c r="BH64" i="4"/>
  <c r="BF67" i="4"/>
  <c r="BE82" i="4"/>
  <c r="BG92" i="4"/>
  <c r="BE92" i="4"/>
  <c r="BG64" i="4"/>
  <c r="BG63" i="4"/>
  <c r="BF93" i="4"/>
  <c r="BF78" i="4"/>
  <c r="BD94" i="4"/>
  <c r="BH104" i="4"/>
  <c r="BI68" i="4"/>
  <c r="BD96" i="4"/>
  <c r="BG75" i="4"/>
  <c r="BD69" i="4"/>
  <c r="BG69" i="4"/>
  <c r="BD63" i="4"/>
  <c r="BH91" i="4"/>
  <c r="BD102" i="4"/>
  <c r="BI74" i="4"/>
  <c r="BH72" i="4"/>
  <c r="BE79" i="4"/>
  <c r="BE68" i="4"/>
  <c r="BH69" i="4"/>
  <c r="BH100" i="4"/>
  <c r="BF89" i="4"/>
  <c r="BD93" i="4"/>
  <c r="BF66" i="4"/>
  <c r="BF106" i="4"/>
  <c r="BH81" i="4"/>
  <c r="BG104" i="4"/>
  <c r="BH96" i="4"/>
  <c r="BF76" i="4"/>
  <c r="BG103" i="4"/>
  <c r="BD95" i="4"/>
  <c r="BH82" i="4"/>
  <c r="BI93" i="4"/>
  <c r="BF98" i="4"/>
  <c r="BG100" i="4"/>
  <c r="BF75" i="4"/>
  <c r="BE99" i="4"/>
  <c r="BE73" i="4"/>
  <c r="BF80" i="4"/>
  <c r="BD105" i="4"/>
  <c r="BH75" i="4"/>
  <c r="BD88" i="4"/>
  <c r="BH99" i="4"/>
  <c r="BE74" i="4"/>
  <c r="BI105" i="4"/>
  <c r="BD85" i="4"/>
  <c r="BD90" i="4"/>
  <c r="BF105" i="4"/>
  <c r="BE94" i="4"/>
  <c r="BF72" i="4"/>
  <c r="BD91" i="4"/>
  <c r="BG90" i="4"/>
  <c r="BG97" i="4"/>
  <c r="BI98" i="4"/>
  <c r="BH78" i="4"/>
  <c r="BI81" i="4"/>
  <c r="BI72" i="4"/>
  <c r="BE105" i="4"/>
  <c r="BE63" i="4"/>
  <c r="BI76" i="4"/>
  <c r="BF71" i="4"/>
  <c r="BF95" i="4"/>
  <c r="BF85" i="4"/>
  <c r="BH84" i="4"/>
  <c r="BD68" i="4"/>
  <c r="BI69" i="4"/>
  <c r="BD83" i="4"/>
  <c r="BI106" i="4"/>
  <c r="BG85" i="4"/>
  <c r="BE78" i="4"/>
  <c r="BG102" i="4"/>
  <c r="BG80" i="4"/>
  <c r="BI92" i="4"/>
  <c r="BD78" i="4"/>
  <c r="BH63" i="4"/>
  <c r="BG91" i="4"/>
  <c r="BG99" i="4"/>
  <c r="BF82" i="4"/>
  <c r="BI87" i="4"/>
  <c r="BH90" i="4"/>
  <c r="BH101" i="4"/>
  <c r="BI95" i="4"/>
  <c r="BD98" i="4"/>
  <c r="BH106" i="4"/>
  <c r="BD65" i="4"/>
  <c r="BF69" i="4"/>
  <c r="BE106" i="4"/>
  <c r="BE98" i="4"/>
  <c r="BH85" i="4"/>
  <c r="BE95" i="4"/>
  <c r="BE104" i="4"/>
  <c r="BD64" i="4"/>
  <c r="BH74" i="4"/>
  <c r="BF99" i="4"/>
  <c r="BD70" i="4"/>
  <c r="BD100" i="4"/>
  <c r="BI96" i="4"/>
  <c r="BI79" i="4"/>
  <c r="BG101" i="4"/>
  <c r="BI63" i="4"/>
  <c r="BF87" i="4"/>
  <c r="BF70" i="4"/>
  <c r="BD97" i="4"/>
  <c r="BF68" i="4"/>
  <c r="BG66" i="4"/>
  <c r="BI80" i="4"/>
  <c r="BD101" i="4"/>
  <c r="BI94" i="4"/>
  <c r="BE100" i="4"/>
  <c r="BD103" i="4"/>
  <c r="BI83" i="4"/>
  <c r="BH68" i="4"/>
  <c r="BH98" i="4"/>
  <c r="BE81" i="4"/>
  <c r="BF92" i="4"/>
  <c r="BE96" i="4"/>
  <c r="BF101" i="4"/>
  <c r="BE75" i="4"/>
  <c r="BI101" i="4"/>
  <c r="BE91" i="4"/>
  <c r="BG82" i="4"/>
  <c r="BG98" i="4"/>
  <c r="BH67" i="4"/>
  <c r="BH80" i="4"/>
  <c r="BG78" i="4"/>
  <c r="BF88" i="4"/>
  <c r="BF94" i="4"/>
  <c r="BE76" i="4"/>
  <c r="BG67" i="4"/>
  <c r="BI77" i="4"/>
  <c r="BG93" i="4"/>
  <c r="BI99" i="4"/>
  <c r="BI71" i="4"/>
  <c r="BE103" i="4"/>
  <c r="BF100" i="4"/>
  <c r="BF104" i="4"/>
  <c r="BD73" i="4"/>
  <c r="BD67" i="4"/>
  <c r="BG71" i="4"/>
  <c r="BF103" i="4"/>
  <c r="BH70" i="4"/>
  <c r="BF96" i="4"/>
  <c r="BG77" i="4"/>
  <c r="BG95" i="4"/>
  <c r="BE101" i="4"/>
  <c r="BG76" i="4"/>
  <c r="BE72" i="4"/>
  <c r="BH88" i="4"/>
  <c r="BG81" i="4"/>
  <c r="BF90" i="4"/>
  <c r="BH65" i="4"/>
  <c r="BD79" i="4"/>
  <c r="BE97" i="4"/>
  <c r="BD87" i="4"/>
  <c r="BG105" i="4"/>
  <c r="BH97" i="4"/>
  <c r="BE67" i="4"/>
  <c r="BI64" i="4"/>
  <c r="BI97" i="4"/>
  <c r="BE69" i="4"/>
  <c r="BF74" i="4"/>
  <c r="BE66" i="4"/>
  <c r="BD76" i="4"/>
  <c r="BD77" i="4"/>
  <c r="BE86" i="4"/>
  <c r="BF73" i="4"/>
  <c r="BH87" i="4"/>
  <c r="BE80" i="4"/>
  <c r="BH95" i="4"/>
  <c r="BD72" i="4"/>
  <c r="BI91" i="4"/>
  <c r="BF91" i="4"/>
  <c r="BG96" i="4"/>
  <c r="BH102" i="4"/>
  <c r="BG86" i="4"/>
  <c r="BI84" i="4"/>
  <c r="BH71" i="4"/>
  <c r="BG68" i="4"/>
  <c r="BF83" i="4"/>
  <c r="BE65" i="4"/>
  <c r="BG83" i="4"/>
  <c r="BE102" i="4"/>
  <c r="BI103" i="4"/>
  <c r="BD89" i="4"/>
  <c r="BI67" i="4"/>
  <c r="BH66" i="4"/>
  <c r="BF64" i="4"/>
  <c r="BF84" i="4"/>
  <c r="BD74" i="4"/>
  <c r="BI66" i="4"/>
  <c r="BI73" i="4"/>
  <c r="BG89" i="4"/>
  <c r="BH93" i="4"/>
  <c r="BG84" i="4"/>
  <c r="BD66" i="4"/>
  <c r="BD84" i="4"/>
  <c r="BI65" i="4"/>
  <c r="BF81" i="4"/>
  <c r="BE89" i="4"/>
  <c r="BD71" i="4"/>
  <c r="BF97" i="4"/>
  <c r="BD92" i="4"/>
  <c r="BH92" i="4"/>
  <c r="BG73" i="4"/>
  <c r="BH79" i="4"/>
  <c r="BE71" i="4"/>
  <c r="BG79" i="4"/>
  <c r="BD82" i="4"/>
  <c r="BG65" i="4"/>
  <c r="BE84" i="4"/>
  <c r="BI85" i="4"/>
  <c r="BF65" i="4"/>
  <c r="BH73" i="4"/>
  <c r="BF86" i="4"/>
  <c r="BG87" i="4"/>
  <c r="BD106" i="4"/>
  <c r="BE93" i="4"/>
  <c r="BF63" i="4"/>
  <c r="BH89" i="4"/>
  <c r="BD81" i="4"/>
  <c r="BI90" i="4"/>
  <c r="BE87" i="4"/>
  <c r="BI89" i="4"/>
  <c r="BD99" i="4"/>
  <c r="BI75" i="4"/>
  <c r="BI88" i="4"/>
  <c r="BH103" i="4"/>
  <c r="BI100" i="4"/>
  <c r="BE90" i="4"/>
  <c r="BE88" i="4"/>
  <c r="BG70" i="4"/>
  <c r="BI86" i="4"/>
  <c r="BE64" i="4"/>
  <c r="BI82" i="4"/>
  <c r="BD80" i="4"/>
  <c r="BI104" i="4"/>
  <c r="BG106" i="4"/>
  <c r="BI78" i="4"/>
  <c r="BF79" i="4"/>
  <c r="BG94" i="4"/>
  <c r="BH83" i="4"/>
  <c r="BE85" i="4"/>
  <c r="BE77" i="4"/>
  <c r="BH77" i="4"/>
  <c r="BH105" i="4"/>
  <c r="BG88" i="4"/>
  <c r="BH76" i="4"/>
  <c r="BD86" i="4"/>
  <c r="BF77" i="4"/>
  <c r="BG74" i="4"/>
  <c r="BT62" i="4"/>
  <c r="BI70" i="4"/>
  <c r="BD75" i="4"/>
  <c r="BH94" i="4"/>
  <c r="BP62" i="4"/>
  <c r="BU62" i="4"/>
  <c r="BO62" i="4"/>
  <c r="BN62" i="4"/>
  <c r="BQ62" i="4"/>
  <c r="BL62" i="4"/>
  <c r="BR62" i="4"/>
  <c r="BK62" i="4"/>
  <c r="BM62" i="4"/>
  <c r="BJ62" i="4"/>
  <c r="BK8" i="4"/>
  <c r="AL6" i="4"/>
  <c r="BN8" i="4"/>
  <c r="BJ8" i="4"/>
  <c r="BM8" i="4"/>
  <c r="BR8" i="4"/>
  <c r="BL8" i="4"/>
  <c r="BP8" i="4"/>
  <c r="BO8" i="4"/>
  <c r="BS8" i="4"/>
  <c r="BQ8" i="4"/>
  <c r="BT8" i="4"/>
  <c r="BL10" i="4"/>
  <c r="BN10" i="4"/>
  <c r="BP10" i="4"/>
  <c r="BQ10" i="4"/>
  <c r="BR10" i="4"/>
  <c r="BS10" i="4"/>
  <c r="BT10" i="4"/>
  <c r="BK10" i="4"/>
  <c r="BM10" i="4"/>
  <c r="BJ10" i="4"/>
  <c r="AN8" i="4"/>
  <c r="BO10" i="4"/>
  <c r="BU10" i="4"/>
  <c r="BT7" i="4"/>
  <c r="BR7" i="4"/>
  <c r="BU7" i="4"/>
  <c r="BS7" i="4"/>
  <c r="BN7" i="4"/>
  <c r="BQ7" i="4"/>
  <c r="BK7" i="4"/>
  <c r="AO6" i="4"/>
  <c r="BM7" i="4"/>
  <c r="BO7" i="4"/>
  <c r="BL7" i="4"/>
  <c r="BJ7" i="4"/>
  <c r="BS11" i="4"/>
  <c r="BU11" i="4"/>
  <c r="BP11" i="4"/>
  <c r="BJ11" i="4"/>
  <c r="BK11" i="4"/>
  <c r="AN6" i="4"/>
  <c r="BN11" i="4"/>
  <c r="BT11" i="4"/>
  <c r="BL11" i="4"/>
  <c r="BM11" i="4"/>
  <c r="BO11" i="4"/>
  <c r="BR11" i="4"/>
  <c r="BQ11" i="4"/>
  <c r="BK9" i="4"/>
  <c r="AM6" i="4"/>
  <c r="BJ9" i="4"/>
  <c r="BP9" i="4"/>
  <c r="BO9" i="4"/>
  <c r="AM10" i="4"/>
  <c r="AP10" i="4"/>
  <c r="K10" i="4"/>
  <c r="BU9" i="4"/>
  <c r="BS9" i="4"/>
  <c r="BT9" i="4"/>
  <c r="BR9" i="4"/>
  <c r="BL9" i="4"/>
  <c r="BN9" i="4"/>
  <c r="BQ9" i="4"/>
  <c r="BM9" i="4"/>
  <c r="BQ104" i="4"/>
  <c r="BL104" i="4"/>
  <c r="BO104" i="4"/>
  <c r="BK104" i="4"/>
  <c r="BS104" i="4"/>
  <c r="BJ104" i="4"/>
  <c r="BR104" i="4"/>
  <c r="BU104" i="4"/>
  <c r="BM104" i="4"/>
  <c r="BN104" i="4"/>
  <c r="BS58" i="4"/>
  <c r="BO58" i="4"/>
  <c r="BL58" i="4"/>
  <c r="BU58" i="4"/>
  <c r="BQ58" i="4"/>
  <c r="BP58" i="4"/>
  <c r="BK58" i="4"/>
  <c r="BN58" i="4"/>
  <c r="BR58" i="4"/>
  <c r="BM58" i="4"/>
  <c r="BJ58" i="4"/>
  <c r="BT58" i="4"/>
  <c r="BM55" i="4"/>
  <c r="BS55" i="4"/>
  <c r="BP55" i="4"/>
  <c r="BJ55" i="4"/>
  <c r="BK55" i="4"/>
  <c r="BQ55" i="4"/>
  <c r="BO55" i="4"/>
  <c r="BL55" i="4"/>
  <c r="BN55" i="4"/>
  <c r="BU55" i="4"/>
  <c r="BT55" i="4"/>
  <c r="BR55" i="4"/>
  <c r="BS54" i="4"/>
  <c r="BP54" i="4"/>
  <c r="BN54" i="4"/>
  <c r="BJ54" i="4"/>
  <c r="BO54" i="4"/>
  <c r="BU54" i="4"/>
  <c r="BM54" i="4"/>
  <c r="BL54" i="4"/>
  <c r="BT54" i="4"/>
  <c r="BK54" i="4"/>
  <c r="BQ54" i="4"/>
  <c r="BR54" i="4"/>
  <c r="BJ51" i="4"/>
  <c r="BQ51" i="4"/>
  <c r="BL51" i="4"/>
  <c r="BU51" i="4"/>
  <c r="BM51" i="4"/>
  <c r="BS51" i="4"/>
  <c r="BT51" i="4"/>
  <c r="BR51" i="4"/>
  <c r="BN51" i="4"/>
  <c r="BK51" i="4"/>
  <c r="BO51" i="4"/>
  <c r="BP51" i="4"/>
  <c r="BL49" i="4"/>
  <c r="BR49" i="4"/>
  <c r="BU49" i="4"/>
  <c r="BJ49" i="4"/>
  <c r="BQ49" i="4"/>
  <c r="BT49" i="4"/>
  <c r="BP49" i="4"/>
  <c r="BK49" i="4"/>
  <c r="BM49" i="4"/>
  <c r="BN49" i="4"/>
  <c r="BS49" i="4"/>
  <c r="BO49" i="4"/>
  <c r="BU48" i="4"/>
  <c r="BS48" i="4"/>
  <c r="BP48" i="4"/>
  <c r="BJ48" i="4"/>
  <c r="BQ48" i="4"/>
  <c r="BR48" i="4"/>
  <c r="BL48" i="4"/>
  <c r="BT48" i="4"/>
  <c r="BN48" i="4"/>
  <c r="BM48" i="4"/>
  <c r="BO48" i="4"/>
  <c r="BK48" i="4"/>
  <c r="BJ44" i="4"/>
  <c r="BQ44" i="4"/>
  <c r="BT44" i="4"/>
  <c r="BR44" i="4"/>
  <c r="BM44" i="4"/>
  <c r="BU44" i="4"/>
  <c r="BL44" i="4"/>
  <c r="BK44" i="4"/>
  <c r="BN44" i="4"/>
  <c r="BO44" i="4"/>
  <c r="BS44" i="4"/>
  <c r="BP44" i="4"/>
  <c r="BR42" i="4"/>
  <c r="BT42" i="4"/>
  <c r="BP42" i="4"/>
  <c r="BS42" i="4"/>
  <c r="BM42" i="4"/>
  <c r="BO42" i="4"/>
  <c r="BL42" i="4"/>
  <c r="BN42" i="4"/>
  <c r="BJ42" i="4"/>
  <c r="BQ42" i="4"/>
  <c r="BU42" i="4"/>
  <c r="BK42" i="4"/>
  <c r="BT39" i="4"/>
  <c r="BU39" i="4"/>
  <c r="BN39" i="4"/>
  <c r="BQ39" i="4"/>
  <c r="BJ39" i="4"/>
  <c r="BM39" i="4"/>
  <c r="BO39" i="4"/>
  <c r="BL39" i="4"/>
  <c r="BS39" i="4"/>
  <c r="BK39" i="4"/>
  <c r="BR39" i="4"/>
  <c r="BP39" i="4"/>
  <c r="BR36" i="4"/>
  <c r="BS36" i="4"/>
  <c r="BL36" i="4"/>
  <c r="BN36" i="4"/>
  <c r="BU36" i="4"/>
  <c r="BJ36" i="4"/>
  <c r="BK36" i="4"/>
  <c r="BT36" i="4"/>
  <c r="BP36" i="4"/>
  <c r="BQ36" i="4"/>
  <c r="BM36" i="4"/>
  <c r="BO36" i="4"/>
  <c r="BJ33" i="4"/>
  <c r="BQ33" i="4"/>
  <c r="BO33" i="4"/>
  <c r="BP33" i="4"/>
  <c r="BT33" i="4"/>
  <c r="BM33" i="4"/>
  <c r="BU33" i="4"/>
  <c r="BK33" i="4"/>
  <c r="BS33" i="4"/>
  <c r="BR33" i="4"/>
  <c r="BL33" i="4"/>
  <c r="BN33" i="4"/>
  <c r="BJ31" i="4"/>
  <c r="BR31" i="4"/>
  <c r="BO31" i="4"/>
  <c r="BM31" i="4"/>
  <c r="BP31" i="4"/>
  <c r="BL31" i="4"/>
  <c r="BQ31" i="4"/>
  <c r="BS31" i="4"/>
  <c r="BU31" i="4"/>
  <c r="BN31" i="4"/>
  <c r="BT31" i="4"/>
  <c r="BK31" i="4"/>
  <c r="BJ32" i="4"/>
  <c r="BR32" i="4"/>
  <c r="BT32" i="4"/>
  <c r="BU32" i="4"/>
  <c r="BO32" i="4"/>
  <c r="BQ32" i="4"/>
  <c r="BL32" i="4"/>
  <c r="BN32" i="4"/>
  <c r="BM32" i="4"/>
  <c r="BS32" i="4"/>
  <c r="BK32" i="4"/>
  <c r="BP32" i="4"/>
  <c r="BO30" i="4"/>
  <c r="BJ30" i="4"/>
  <c r="BS30" i="4"/>
  <c r="BU30" i="4"/>
  <c r="BQ30" i="4"/>
  <c r="BM30" i="4"/>
  <c r="BK30" i="4"/>
  <c r="BR30" i="4"/>
  <c r="BN30" i="4"/>
  <c r="BL30" i="4"/>
  <c r="BT30" i="4"/>
  <c r="BP30" i="4"/>
  <c r="BJ28" i="4"/>
  <c r="BS28" i="4"/>
  <c r="BQ28" i="4"/>
  <c r="BM28" i="4"/>
  <c r="BN28" i="4"/>
  <c r="BL28" i="4"/>
  <c r="BR28" i="4"/>
  <c r="BK28" i="4"/>
  <c r="BT28" i="4"/>
  <c r="BP28" i="4"/>
  <c r="BU28" i="4"/>
  <c r="BO28" i="4"/>
  <c r="BK27" i="4"/>
  <c r="BU27" i="4"/>
  <c r="BJ27" i="4"/>
  <c r="BO27" i="4"/>
  <c r="BR27" i="4"/>
  <c r="BL27" i="4"/>
  <c r="BM27" i="4"/>
  <c r="BN27" i="4"/>
  <c r="BT27" i="4"/>
  <c r="BP27" i="4"/>
  <c r="BQ27" i="4"/>
  <c r="BS27" i="4"/>
  <c r="BO21" i="4"/>
  <c r="BJ21" i="4"/>
  <c r="BU21" i="4"/>
  <c r="BN21" i="4"/>
  <c r="BT21" i="4"/>
  <c r="BP21" i="4"/>
  <c r="BQ21" i="4"/>
  <c r="BL21" i="4"/>
  <c r="BM21" i="4"/>
  <c r="BS21" i="4"/>
  <c r="BK21" i="4"/>
  <c r="BR21" i="4"/>
  <c r="BJ24" i="4"/>
  <c r="BM24" i="4"/>
  <c r="BR24" i="4"/>
  <c r="BU24" i="4"/>
  <c r="BT24" i="4"/>
  <c r="BQ24" i="4"/>
  <c r="BK24" i="4"/>
  <c r="BS24" i="4"/>
  <c r="BO24" i="4"/>
  <c r="BN24" i="4"/>
  <c r="BP24" i="4"/>
  <c r="BL24" i="4"/>
  <c r="BU18" i="4"/>
  <c r="BJ18" i="4"/>
  <c r="BO18" i="4"/>
  <c r="BQ18" i="4"/>
  <c r="BR18" i="4"/>
  <c r="BK18" i="4"/>
  <c r="BL18" i="4"/>
  <c r="BP18" i="4"/>
  <c r="BS18" i="4"/>
  <c r="BM18" i="4"/>
  <c r="BT18" i="4"/>
  <c r="BN18" i="4"/>
  <c r="BU23" i="4"/>
  <c r="BJ23" i="4"/>
  <c r="BP23" i="4"/>
  <c r="BR23" i="4"/>
  <c r="BL23" i="4"/>
  <c r="BO23" i="4"/>
  <c r="BN23" i="4"/>
  <c r="BS23" i="4"/>
  <c r="BT23" i="4"/>
  <c r="BQ23" i="4"/>
  <c r="BK23" i="4"/>
  <c r="BM23" i="4"/>
  <c r="BS15" i="4"/>
  <c r="BJ15" i="4"/>
  <c r="BT15" i="4"/>
  <c r="BO15" i="4"/>
  <c r="BK15" i="4"/>
  <c r="BQ15" i="4"/>
  <c r="BN15" i="4"/>
  <c r="BU15" i="4"/>
  <c r="BM15" i="4"/>
  <c r="BP15" i="4"/>
  <c r="BR15" i="4"/>
  <c r="BL15" i="4"/>
  <c r="BJ14" i="4"/>
  <c r="BL14" i="4"/>
  <c r="BT14" i="4"/>
  <c r="BP14" i="4"/>
  <c r="BR14" i="4"/>
  <c r="BO14" i="4"/>
  <c r="BQ14" i="4"/>
  <c r="BN14" i="4"/>
  <c r="BU14" i="4"/>
  <c r="BS14" i="4"/>
  <c r="BK14" i="4"/>
  <c r="BU8" i="4"/>
  <c r="BM14" i="4"/>
  <c r="BR57" i="4"/>
  <c r="BQ57" i="4"/>
  <c r="BL57" i="4"/>
  <c r="BO57" i="4"/>
  <c r="BU57" i="4"/>
  <c r="BM57" i="4"/>
  <c r="BS57" i="4"/>
  <c r="BP57" i="4"/>
  <c r="BN57" i="4"/>
  <c r="BK57" i="4"/>
  <c r="BJ57" i="4"/>
  <c r="BT57" i="4"/>
  <c r="BN59" i="4"/>
  <c r="BR59" i="4"/>
  <c r="BP59" i="4"/>
  <c r="BM59" i="4"/>
  <c r="BU59" i="4"/>
  <c r="BL59" i="4"/>
  <c r="BK59" i="4"/>
  <c r="BS59" i="4"/>
  <c r="BT59" i="4"/>
  <c r="BO59" i="4"/>
  <c r="BJ59" i="4"/>
  <c r="BQ59" i="4"/>
  <c r="BL60" i="4"/>
  <c r="BO60" i="4"/>
  <c r="BS60" i="4"/>
  <c r="BQ60" i="4"/>
  <c r="BN60" i="4"/>
  <c r="BM60" i="4"/>
  <c r="BJ60" i="4"/>
  <c r="BU60" i="4"/>
  <c r="BT60" i="4"/>
  <c r="BK60" i="4"/>
  <c r="BP60" i="4"/>
  <c r="BR60" i="4"/>
  <c r="BK56" i="4"/>
  <c r="BJ56" i="4"/>
  <c r="BT56" i="4"/>
  <c r="BU56" i="4"/>
  <c r="BQ56" i="4"/>
  <c r="BS56" i="4"/>
  <c r="BL56" i="4"/>
  <c r="BP56" i="4"/>
  <c r="BR56" i="4"/>
  <c r="BM56" i="4"/>
  <c r="BO56" i="4"/>
  <c r="BN56" i="4"/>
  <c r="BN53" i="4"/>
  <c r="BU53" i="4"/>
  <c r="BS53" i="4"/>
  <c r="BM53" i="4"/>
  <c r="BP53" i="4"/>
  <c r="BL53" i="4"/>
  <c r="BJ53" i="4"/>
  <c r="BK53" i="4"/>
  <c r="BO53" i="4"/>
  <c r="BT53" i="4"/>
  <c r="BQ53" i="4"/>
  <c r="BR53" i="4"/>
  <c r="BT52" i="4"/>
  <c r="BP52" i="4"/>
  <c r="BR52" i="4"/>
  <c r="BM52" i="4"/>
  <c r="BU52" i="4"/>
  <c r="BJ52" i="4"/>
  <c r="BO52" i="4"/>
  <c r="BS52" i="4"/>
  <c r="BN52" i="4"/>
  <c r="BQ52" i="4"/>
  <c r="BK52" i="4"/>
  <c r="BL52" i="4"/>
  <c r="BT50" i="4"/>
  <c r="BS50" i="4"/>
  <c r="BM50" i="4"/>
  <c r="BQ50" i="4"/>
  <c r="BP50" i="4"/>
  <c r="BR50" i="4"/>
  <c r="BK50" i="4"/>
  <c r="BJ50" i="4"/>
  <c r="BU50" i="4"/>
  <c r="BN50" i="4"/>
  <c r="BL50" i="4"/>
  <c r="BO50" i="4"/>
  <c r="BJ47" i="4"/>
  <c r="BO47" i="4"/>
  <c r="BT47" i="4"/>
  <c r="BM47" i="4"/>
  <c r="BQ47" i="4"/>
  <c r="BS47" i="4"/>
  <c r="BN47" i="4"/>
  <c r="BP47" i="4"/>
  <c r="BL47" i="4"/>
  <c r="BU47" i="4"/>
  <c r="BK47" i="4"/>
  <c r="BR47" i="4"/>
  <c r="BO46" i="4"/>
  <c r="BQ46" i="4"/>
  <c r="BM46" i="4"/>
  <c r="BT46" i="4"/>
  <c r="BP46" i="4"/>
  <c r="BK46" i="4"/>
  <c r="BU46" i="4"/>
  <c r="BJ46" i="4"/>
  <c r="BN46" i="4"/>
  <c r="BS46" i="4"/>
  <c r="BR46" i="4"/>
  <c r="BL46" i="4"/>
  <c r="BM45" i="4"/>
  <c r="BJ45" i="4"/>
  <c r="BQ45" i="4"/>
  <c r="BS45" i="4"/>
  <c r="BP45" i="4"/>
  <c r="BL45" i="4"/>
  <c r="BU45" i="4"/>
  <c r="BT45" i="4"/>
  <c r="BO45" i="4"/>
  <c r="BK45" i="4"/>
  <c r="BR45" i="4"/>
  <c r="BN45" i="4"/>
  <c r="BM43" i="4"/>
  <c r="BN43" i="4"/>
  <c r="BS43" i="4"/>
  <c r="BU43" i="4"/>
  <c r="BJ43" i="4"/>
  <c r="BP43" i="4"/>
  <c r="BL43" i="4"/>
  <c r="BK43" i="4"/>
  <c r="BO43" i="4"/>
  <c r="BQ43" i="4"/>
  <c r="BR43" i="4"/>
  <c r="BT43" i="4"/>
  <c r="BM41" i="4"/>
  <c r="BO41" i="4"/>
  <c r="BU41" i="4"/>
  <c r="BT41" i="4"/>
  <c r="BP41" i="4"/>
  <c r="BL41" i="4"/>
  <c r="BQ41" i="4"/>
  <c r="BJ41" i="4"/>
  <c r="BS41" i="4"/>
  <c r="BK41" i="4"/>
  <c r="BR41" i="4"/>
  <c r="BN41" i="4"/>
  <c r="BM40" i="4"/>
  <c r="BQ40" i="4"/>
  <c r="BL40" i="4"/>
  <c r="BK40" i="4"/>
  <c r="BT40" i="4"/>
  <c r="BR40" i="4"/>
  <c r="BP40" i="4"/>
  <c r="BU40" i="4"/>
  <c r="BS40" i="4"/>
  <c r="BJ40" i="4"/>
  <c r="BO40" i="4"/>
  <c r="BN40" i="4"/>
  <c r="BM37" i="4"/>
  <c r="BQ37" i="4"/>
  <c r="BT37" i="4"/>
  <c r="BN37" i="4"/>
  <c r="BL37" i="4"/>
  <c r="BU37" i="4"/>
  <c r="BJ37" i="4"/>
  <c r="BO37" i="4"/>
  <c r="BP37" i="4"/>
  <c r="BR37" i="4"/>
  <c r="BS37" i="4"/>
  <c r="BK37" i="4"/>
  <c r="BJ38" i="4"/>
  <c r="BL38" i="4"/>
  <c r="BN38" i="4"/>
  <c r="BQ38" i="4"/>
  <c r="BU38" i="4"/>
  <c r="BP38" i="4"/>
  <c r="BO38" i="4"/>
  <c r="BT38" i="4"/>
  <c r="BS38" i="4"/>
  <c r="BK38" i="4"/>
  <c r="BM38" i="4"/>
  <c r="BR38" i="4"/>
  <c r="BN35" i="4"/>
  <c r="BU35" i="4"/>
  <c r="BJ35" i="4"/>
  <c r="BS35" i="4"/>
  <c r="BO35" i="4"/>
  <c r="BP35" i="4"/>
  <c r="BL35" i="4"/>
  <c r="BQ35" i="4"/>
  <c r="BT35" i="4"/>
  <c r="BK35" i="4"/>
  <c r="BM35" i="4"/>
  <c r="BR35" i="4"/>
  <c r="BQ34" i="4"/>
  <c r="BT34" i="4"/>
  <c r="BP34" i="4"/>
  <c r="BS34" i="4"/>
  <c r="BO34" i="4"/>
  <c r="BR34" i="4"/>
  <c r="BN34" i="4"/>
  <c r="BU34" i="4"/>
  <c r="BK34" i="4"/>
  <c r="BJ34" i="4"/>
  <c r="BM34" i="4"/>
  <c r="BL34" i="4"/>
  <c r="BT29" i="4"/>
  <c r="BR29" i="4"/>
  <c r="BK29" i="4"/>
  <c r="BJ29" i="4"/>
  <c r="BL29" i="4"/>
  <c r="BQ29" i="4"/>
  <c r="BN29" i="4"/>
  <c r="BS29" i="4"/>
  <c r="BP29" i="4"/>
  <c r="BU29" i="4"/>
  <c r="BO29" i="4"/>
  <c r="BM29" i="4"/>
  <c r="AB11" i="4"/>
  <c r="BS20" i="4"/>
  <c r="BO20" i="4"/>
  <c r="BT20" i="4"/>
  <c r="BP20" i="4"/>
  <c r="BL20" i="4"/>
  <c r="BJ20" i="4"/>
  <c r="BR20" i="4"/>
  <c r="BQ20" i="4"/>
  <c r="BK20" i="4"/>
  <c r="BM20" i="4"/>
  <c r="BU20" i="4"/>
  <c r="BN20" i="4"/>
  <c r="BK26" i="4"/>
  <c r="BJ26" i="4"/>
  <c r="BR26" i="4"/>
  <c r="BU26" i="4"/>
  <c r="BO26" i="4"/>
  <c r="BT26" i="4"/>
  <c r="BS26" i="4"/>
  <c r="BM26" i="4"/>
  <c r="BP26" i="4"/>
  <c r="BL26" i="4"/>
  <c r="BQ26" i="4"/>
  <c r="BN26" i="4"/>
  <c r="BJ17" i="4"/>
  <c r="BL17" i="4"/>
  <c r="BN17" i="4"/>
  <c r="BP17" i="4"/>
  <c r="BT17" i="4"/>
  <c r="BR17" i="4"/>
  <c r="BS17" i="4"/>
  <c r="BK17" i="4"/>
  <c r="BU17" i="4"/>
  <c r="BM17" i="4"/>
  <c r="BQ17" i="4"/>
  <c r="BO17" i="4"/>
  <c r="AO9" i="4"/>
  <c r="AP9" i="4"/>
  <c r="K9" i="4"/>
  <c r="BJ16" i="4"/>
  <c r="BS16" i="4"/>
  <c r="BT16" i="4"/>
  <c r="BN16" i="4"/>
  <c r="BO16" i="4"/>
  <c r="BU16" i="4"/>
  <c r="BP16" i="4"/>
  <c r="BK16" i="4"/>
  <c r="BR16" i="4"/>
  <c r="BM16" i="4"/>
  <c r="BQ16" i="4"/>
  <c r="BL16" i="4"/>
  <c r="BJ19" i="4"/>
  <c r="BM19" i="4"/>
  <c r="BT19" i="4"/>
  <c r="BN19" i="4"/>
  <c r="BP19" i="4"/>
  <c r="BS19" i="4"/>
  <c r="BR19" i="4"/>
  <c r="BL19" i="4"/>
  <c r="BU19" i="4"/>
  <c r="BO19" i="4"/>
  <c r="BQ19" i="4"/>
  <c r="BK19" i="4"/>
  <c r="BM13" i="4"/>
  <c r="BQ13" i="4"/>
  <c r="BU13" i="4"/>
  <c r="BJ13" i="4"/>
  <c r="BT13" i="4"/>
  <c r="BR13" i="4"/>
  <c r="BL13" i="4"/>
  <c r="BN13" i="4"/>
  <c r="BP13" i="4"/>
  <c r="BO13" i="4"/>
  <c r="BK13" i="4"/>
  <c r="BS13" i="4"/>
  <c r="BQ12" i="4"/>
  <c r="BK12" i="4"/>
  <c r="BJ12" i="4"/>
  <c r="AO8" i="4"/>
  <c r="BP12" i="4"/>
  <c r="BM12" i="4"/>
  <c r="BR12" i="4"/>
  <c r="BT12" i="4"/>
  <c r="BN12" i="4"/>
  <c r="BO12" i="4"/>
  <c r="BU12" i="4"/>
  <c r="BL12" i="4"/>
  <c r="BS12" i="4"/>
  <c r="BJ25" i="4"/>
  <c r="BR25" i="4"/>
  <c r="BT25" i="4"/>
  <c r="BP25" i="4"/>
  <c r="BM25" i="4"/>
  <c r="BL25" i="4"/>
  <c r="BS25" i="4"/>
  <c r="BN25" i="4"/>
  <c r="BU25" i="4"/>
  <c r="BO25" i="4"/>
  <c r="BQ25" i="4"/>
  <c r="BK25" i="4"/>
  <c r="BJ22" i="4"/>
  <c r="BR22" i="4"/>
  <c r="BT22" i="4"/>
  <c r="BN22" i="4"/>
  <c r="BM22" i="4"/>
  <c r="BP22" i="4"/>
  <c r="BL22" i="4"/>
  <c r="BQ22" i="4"/>
  <c r="BK22" i="4"/>
  <c r="BS22" i="4"/>
  <c r="BU22" i="4"/>
  <c r="BO22" i="4"/>
  <c r="BN61" i="4"/>
  <c r="BO61" i="4"/>
  <c r="BT61" i="4"/>
  <c r="BU61" i="4"/>
  <c r="BJ61" i="4"/>
  <c r="BP61" i="4"/>
  <c r="BM61" i="4"/>
  <c r="BS61" i="4"/>
  <c r="BL61" i="4"/>
  <c r="BQ61" i="4"/>
  <c r="BK61" i="4"/>
  <c r="BR61" i="4"/>
  <c r="BT75" i="4"/>
  <c r="BM75" i="4"/>
  <c r="BL75" i="4"/>
  <c r="BO75" i="4"/>
  <c r="BU75" i="4"/>
  <c r="BP75" i="4"/>
  <c r="BS75" i="4"/>
  <c r="BR75" i="4"/>
  <c r="BN75" i="4"/>
  <c r="BK75" i="4"/>
  <c r="BQ75" i="4"/>
  <c r="BJ75" i="4"/>
  <c r="BQ86" i="4"/>
  <c r="BT86" i="4"/>
  <c r="BU86" i="4"/>
  <c r="BN86" i="4"/>
  <c r="BM86" i="4"/>
  <c r="BK86" i="4"/>
  <c r="BO86" i="4"/>
  <c r="BJ86" i="4"/>
  <c r="BS86" i="4"/>
  <c r="BL86" i="4"/>
  <c r="BR86" i="4"/>
  <c r="BP86" i="4"/>
  <c r="BL99" i="4"/>
  <c r="BQ99" i="4"/>
  <c r="BM99" i="4"/>
  <c r="BJ99" i="4"/>
  <c r="BU99" i="4"/>
  <c r="BT99" i="4"/>
  <c r="BK99" i="4"/>
  <c r="BR99" i="4"/>
  <c r="BS99" i="4"/>
  <c r="BP99" i="4"/>
  <c r="BO99" i="4"/>
  <c r="BN99" i="4"/>
  <c r="BT81" i="4"/>
  <c r="BJ81" i="4"/>
  <c r="BP81" i="4"/>
  <c r="BU81" i="4"/>
  <c r="BK81" i="4"/>
  <c r="BQ81" i="4"/>
  <c r="BL81" i="4"/>
  <c r="BO81" i="4"/>
  <c r="BR81" i="4"/>
  <c r="BS81" i="4"/>
  <c r="BN81" i="4"/>
  <c r="BM81" i="4"/>
  <c r="BK106" i="4"/>
  <c r="BQ106" i="4"/>
  <c r="BM106" i="4"/>
  <c r="BR106" i="4"/>
  <c r="BL106" i="4"/>
  <c r="BP106" i="4"/>
  <c r="BU106" i="4"/>
  <c r="BS106" i="4"/>
  <c r="BO106" i="4"/>
  <c r="BN106" i="4"/>
  <c r="BT106" i="4"/>
  <c r="BJ106" i="4"/>
  <c r="BS82" i="4"/>
  <c r="BL82" i="4"/>
  <c r="BK82" i="4"/>
  <c r="BU82" i="4"/>
  <c r="BO82" i="4"/>
  <c r="BN82" i="4"/>
  <c r="BT82" i="4"/>
  <c r="BP82" i="4"/>
  <c r="BJ82" i="4"/>
  <c r="BQ82" i="4"/>
  <c r="BM82" i="4"/>
  <c r="BR82" i="4"/>
  <c r="BR92" i="4"/>
  <c r="BK92" i="4"/>
  <c r="BP92" i="4"/>
  <c r="BU92" i="4"/>
  <c r="BT92" i="4"/>
  <c r="BN92" i="4"/>
  <c r="BJ92" i="4"/>
  <c r="BS92" i="4"/>
  <c r="BL92" i="4"/>
  <c r="BQ92" i="4"/>
  <c r="BO92" i="4"/>
  <c r="BM92" i="4"/>
  <c r="BM71" i="4"/>
  <c r="BS71" i="4"/>
  <c r="BP71" i="4"/>
  <c r="BU71" i="4"/>
  <c r="BR71" i="4"/>
  <c r="BL71" i="4"/>
  <c r="BJ71" i="4"/>
  <c r="BK71" i="4"/>
  <c r="BO71" i="4"/>
  <c r="BQ71" i="4"/>
  <c r="BN71" i="4"/>
  <c r="BT71" i="4"/>
  <c r="BP84" i="4"/>
  <c r="BR84" i="4"/>
  <c r="BU84" i="4"/>
  <c r="BJ84" i="4"/>
  <c r="BS84" i="4"/>
  <c r="BK84" i="4"/>
  <c r="BO84" i="4"/>
  <c r="BM84" i="4"/>
  <c r="BN84" i="4"/>
  <c r="BT84" i="4"/>
  <c r="BL84" i="4"/>
  <c r="BQ84" i="4"/>
  <c r="BK89" i="4"/>
  <c r="BO89" i="4"/>
  <c r="BU89" i="4"/>
  <c r="BS89" i="4"/>
  <c r="BR89" i="4"/>
  <c r="BN89" i="4"/>
  <c r="BL89" i="4"/>
  <c r="BP89" i="4"/>
  <c r="BT89" i="4"/>
  <c r="BJ89" i="4"/>
  <c r="BQ89" i="4"/>
  <c r="BM89" i="4"/>
  <c r="BK72" i="4"/>
  <c r="BQ72" i="4"/>
  <c r="BO72" i="4"/>
  <c r="BM72" i="4"/>
  <c r="BL72" i="4"/>
  <c r="BR72" i="4"/>
  <c r="BU72" i="4"/>
  <c r="BJ72" i="4"/>
  <c r="BS72" i="4"/>
  <c r="BP72" i="4"/>
  <c r="BN72" i="4"/>
  <c r="BT72" i="4"/>
  <c r="BJ77" i="4"/>
  <c r="BR77" i="4"/>
  <c r="BS77" i="4"/>
  <c r="BM77" i="4"/>
  <c r="BP77" i="4"/>
  <c r="BL77" i="4"/>
  <c r="BN77" i="4"/>
  <c r="BU77" i="4"/>
  <c r="BO77" i="4"/>
  <c r="BK77" i="4"/>
  <c r="BQ77" i="4"/>
  <c r="BT77" i="4"/>
  <c r="BQ87" i="4"/>
  <c r="BM87" i="4"/>
  <c r="BR87" i="4"/>
  <c r="BS87" i="4"/>
  <c r="BU87" i="4"/>
  <c r="BL87" i="4"/>
  <c r="BT87" i="4"/>
  <c r="BK87" i="4"/>
  <c r="BO87" i="4"/>
  <c r="BN87" i="4"/>
  <c r="BP87" i="4"/>
  <c r="BJ87" i="4"/>
  <c r="BM79" i="4"/>
  <c r="BS79" i="4"/>
  <c r="BQ79" i="4"/>
  <c r="BP79" i="4"/>
  <c r="BN79" i="4"/>
  <c r="BU79" i="4"/>
  <c r="BR79" i="4"/>
  <c r="BJ79" i="4"/>
  <c r="BL79" i="4"/>
  <c r="BO79" i="4"/>
  <c r="BK79" i="4"/>
  <c r="BT79" i="4"/>
  <c r="BJ67" i="4"/>
  <c r="BQ67" i="4"/>
  <c r="BS67" i="4"/>
  <c r="BK67" i="4"/>
  <c r="BP67" i="4"/>
  <c r="BN67" i="4"/>
  <c r="BM67" i="4"/>
  <c r="BR67" i="4"/>
  <c r="BO67" i="4"/>
  <c r="BL67" i="4"/>
  <c r="BU67" i="4"/>
  <c r="BT67" i="4"/>
  <c r="BL103" i="4"/>
  <c r="BN103" i="4"/>
  <c r="BJ103" i="4"/>
  <c r="BT103" i="4"/>
  <c r="BQ103" i="4"/>
  <c r="BU103" i="4"/>
  <c r="BO103" i="4"/>
  <c r="BM103" i="4"/>
  <c r="BR103" i="4"/>
  <c r="BP103" i="4"/>
  <c r="BS103" i="4"/>
  <c r="BK103" i="4"/>
  <c r="BK100" i="4"/>
  <c r="BR100" i="4"/>
  <c r="BS100" i="4"/>
  <c r="BJ100" i="4"/>
  <c r="BT100" i="4"/>
  <c r="BL100" i="4"/>
  <c r="BQ100" i="4"/>
  <c r="BM100" i="4"/>
  <c r="BP100" i="4"/>
  <c r="BU100" i="4"/>
  <c r="BO100" i="4"/>
  <c r="BN100" i="4"/>
  <c r="BJ64" i="4"/>
  <c r="BU64" i="4"/>
  <c r="BO64" i="4"/>
  <c r="BL64" i="4"/>
  <c r="BR64" i="4"/>
  <c r="BN64" i="4"/>
  <c r="BQ64" i="4"/>
  <c r="BK64" i="4"/>
  <c r="BS64" i="4"/>
  <c r="BP64" i="4"/>
  <c r="BM64" i="4"/>
  <c r="BT64" i="4"/>
  <c r="BQ78" i="4"/>
  <c r="BK78" i="4"/>
  <c r="BO78" i="4"/>
  <c r="BP78" i="4"/>
  <c r="BJ78" i="4"/>
  <c r="BN78" i="4"/>
  <c r="BU78" i="4"/>
  <c r="BL78" i="4"/>
  <c r="BM78" i="4"/>
  <c r="BS78" i="4"/>
  <c r="BR78" i="4"/>
  <c r="BT78" i="4"/>
  <c r="BL85" i="4"/>
  <c r="BU85" i="4"/>
  <c r="BO85" i="4"/>
  <c r="BR85" i="4"/>
  <c r="BT85" i="4"/>
  <c r="BP85" i="4"/>
  <c r="BJ85" i="4"/>
  <c r="BS85" i="4"/>
  <c r="BM85" i="4"/>
  <c r="BN85" i="4"/>
  <c r="BQ85" i="4"/>
  <c r="BK85" i="4"/>
  <c r="BU88" i="4"/>
  <c r="BR88" i="4"/>
  <c r="BQ88" i="4"/>
  <c r="BJ88" i="4"/>
  <c r="BS88" i="4"/>
  <c r="BT88" i="4"/>
  <c r="BK88" i="4"/>
  <c r="BP88" i="4"/>
  <c r="BM88" i="4"/>
  <c r="BL88" i="4"/>
  <c r="BN88" i="4"/>
  <c r="BO88" i="4"/>
  <c r="BQ105" i="4"/>
  <c r="BT105" i="4"/>
  <c r="BP105" i="4"/>
  <c r="BS105" i="4"/>
  <c r="BL105" i="4"/>
  <c r="BO105" i="4"/>
  <c r="BR105" i="4"/>
  <c r="BU105" i="4"/>
  <c r="BN105" i="4"/>
  <c r="BK105" i="4"/>
  <c r="BJ105" i="4"/>
  <c r="BM105" i="4"/>
  <c r="BT94" i="4"/>
  <c r="BN94" i="4"/>
  <c r="BS94" i="4"/>
  <c r="BK94" i="4"/>
  <c r="BP94" i="4"/>
  <c r="BU94" i="4"/>
  <c r="BO94" i="4"/>
  <c r="BR94" i="4"/>
  <c r="BM94" i="4"/>
  <c r="BJ94" i="4"/>
  <c r="BL94" i="4"/>
  <c r="BQ94" i="4"/>
  <c r="BJ80" i="4"/>
  <c r="BN80" i="4"/>
  <c r="BT80" i="4"/>
  <c r="BP80" i="4"/>
  <c r="BL80" i="4"/>
  <c r="BR80" i="4"/>
  <c r="BQ80" i="4"/>
  <c r="BS80" i="4"/>
  <c r="BO80" i="4"/>
  <c r="BK80" i="4"/>
  <c r="BU80" i="4"/>
  <c r="BM80" i="4"/>
  <c r="BO66" i="4"/>
  <c r="BT66" i="4"/>
  <c r="BL66" i="4"/>
  <c r="BS66" i="4"/>
  <c r="BQ66" i="4"/>
  <c r="BN66" i="4"/>
  <c r="BM66" i="4"/>
  <c r="BJ66" i="4"/>
  <c r="BK66" i="4"/>
  <c r="BU66" i="4"/>
  <c r="BR66" i="4"/>
  <c r="BP66" i="4"/>
  <c r="BM74" i="4"/>
  <c r="BO74" i="4"/>
  <c r="BN74" i="4"/>
  <c r="BL74" i="4"/>
  <c r="BS74" i="4"/>
  <c r="BK74" i="4"/>
  <c r="BT74" i="4"/>
  <c r="BJ74" i="4"/>
  <c r="BQ74" i="4"/>
  <c r="BR74" i="4"/>
  <c r="BP74" i="4"/>
  <c r="BU74" i="4"/>
  <c r="BN76" i="4"/>
  <c r="BQ76" i="4"/>
  <c r="BO76" i="4"/>
  <c r="BS76" i="4"/>
  <c r="BR76" i="4"/>
  <c r="BU76" i="4"/>
  <c r="BP76" i="4"/>
  <c r="BL76" i="4"/>
  <c r="BK76" i="4"/>
  <c r="BJ76" i="4"/>
  <c r="BT76" i="4"/>
  <c r="BM76" i="4"/>
  <c r="BO73" i="4"/>
  <c r="BK73" i="4"/>
  <c r="BM73" i="4"/>
  <c r="BN73" i="4"/>
  <c r="BL73" i="4"/>
  <c r="BP73" i="4"/>
  <c r="BU73" i="4"/>
  <c r="BQ73" i="4"/>
  <c r="BT73" i="4"/>
  <c r="BJ73" i="4"/>
  <c r="BS73" i="4"/>
  <c r="BR73" i="4"/>
  <c r="BN101" i="4"/>
  <c r="BK101" i="4"/>
  <c r="BU101" i="4"/>
  <c r="BM101" i="4"/>
  <c r="BQ101" i="4"/>
  <c r="BS101" i="4"/>
  <c r="BT101" i="4"/>
  <c r="BL101" i="4"/>
  <c r="BJ101" i="4"/>
  <c r="BR101" i="4"/>
  <c r="BP101" i="4"/>
  <c r="BO101" i="4"/>
  <c r="BP97" i="4"/>
  <c r="BR97" i="4"/>
  <c r="BT97" i="4"/>
  <c r="BK97" i="4"/>
  <c r="BL97" i="4"/>
  <c r="BM97" i="4"/>
  <c r="BN97" i="4"/>
  <c r="BJ97" i="4"/>
  <c r="BS97" i="4"/>
  <c r="BO97" i="4"/>
  <c r="BU97" i="4"/>
  <c r="BQ97" i="4"/>
  <c r="BK70" i="4"/>
  <c r="BU70" i="4"/>
  <c r="BT70" i="4"/>
  <c r="BJ70" i="4"/>
  <c r="BO70" i="4"/>
  <c r="BS70" i="4"/>
  <c r="BQ70" i="4"/>
  <c r="BP70" i="4"/>
  <c r="BL70" i="4"/>
  <c r="BM70" i="4"/>
  <c r="BR70" i="4"/>
  <c r="BN70" i="4"/>
  <c r="BJ65" i="4"/>
  <c r="BO65" i="4"/>
  <c r="BM65" i="4"/>
  <c r="BN65" i="4"/>
  <c r="BR65" i="4"/>
  <c r="BP65" i="4"/>
  <c r="BK65" i="4"/>
  <c r="BU65" i="4"/>
  <c r="BQ65" i="4"/>
  <c r="BS65" i="4"/>
  <c r="BT65" i="4"/>
  <c r="BL65" i="4"/>
  <c r="BO98" i="4"/>
  <c r="BR98" i="4"/>
  <c r="BS98" i="4"/>
  <c r="BP98" i="4"/>
  <c r="BM98" i="4"/>
  <c r="BK98" i="4"/>
  <c r="BN98" i="4"/>
  <c r="BL98" i="4"/>
  <c r="BU98" i="4"/>
  <c r="BQ98" i="4"/>
  <c r="BJ98" i="4"/>
  <c r="BT98" i="4"/>
  <c r="BU83" i="4"/>
  <c r="BS83" i="4"/>
  <c r="BM83" i="4"/>
  <c r="BT83" i="4"/>
  <c r="BR83" i="4"/>
  <c r="BN83" i="4"/>
  <c r="BK83" i="4"/>
  <c r="BJ83" i="4"/>
  <c r="BQ83" i="4"/>
  <c r="BP83" i="4"/>
  <c r="BO83" i="4"/>
  <c r="BL83" i="4"/>
  <c r="BJ68" i="4"/>
  <c r="BO68" i="4"/>
  <c r="BR68" i="4"/>
  <c r="BK68" i="4"/>
  <c r="BM68" i="4"/>
  <c r="BN68" i="4"/>
  <c r="BQ68" i="4"/>
  <c r="BP68" i="4"/>
  <c r="BL68" i="4"/>
  <c r="BT68" i="4"/>
  <c r="BU68" i="4"/>
  <c r="BS68" i="4"/>
  <c r="BL91" i="4"/>
  <c r="BS91" i="4"/>
  <c r="BK91" i="4"/>
  <c r="BP91" i="4"/>
  <c r="BQ91" i="4"/>
  <c r="BT91" i="4"/>
  <c r="BR91" i="4"/>
  <c r="BM91" i="4"/>
  <c r="BJ91" i="4"/>
  <c r="BN91" i="4"/>
  <c r="BU91" i="4"/>
  <c r="BO91" i="4"/>
  <c r="BO90" i="4"/>
  <c r="BL90" i="4"/>
  <c r="BU90" i="4"/>
  <c r="BQ90" i="4"/>
  <c r="BM90" i="4"/>
  <c r="BN90" i="4"/>
  <c r="BS90" i="4"/>
  <c r="BJ90" i="4"/>
  <c r="BT90" i="4"/>
  <c r="BP90" i="4"/>
  <c r="BR90" i="4"/>
  <c r="BK90" i="4"/>
  <c r="BT95" i="4"/>
  <c r="BK95" i="4"/>
  <c r="BJ95" i="4"/>
  <c r="BU95" i="4"/>
  <c r="BP95" i="4"/>
  <c r="BO95" i="4"/>
  <c r="BS95" i="4"/>
  <c r="BM95" i="4"/>
  <c r="BR95" i="4"/>
  <c r="BQ95" i="4"/>
  <c r="BL95" i="4"/>
  <c r="BN95" i="4"/>
  <c r="BK93" i="4"/>
  <c r="BU93" i="4"/>
  <c r="BP93" i="4"/>
  <c r="BR93" i="4"/>
  <c r="BQ93" i="4"/>
  <c r="BS93" i="4"/>
  <c r="BN93" i="4"/>
  <c r="BO93" i="4"/>
  <c r="BT93" i="4"/>
  <c r="BM93" i="4"/>
  <c r="BJ93" i="4"/>
  <c r="BL93" i="4"/>
  <c r="BN102" i="4"/>
  <c r="BP102" i="4"/>
  <c r="BT102" i="4"/>
  <c r="BO102" i="4"/>
  <c r="BQ102" i="4"/>
  <c r="BR102" i="4"/>
  <c r="BL102" i="4"/>
  <c r="BM102" i="4"/>
  <c r="BK102" i="4"/>
  <c r="BS102" i="4"/>
  <c r="BU102" i="4"/>
  <c r="BJ102" i="4"/>
  <c r="BM63" i="4"/>
  <c r="BU63" i="4"/>
  <c r="BJ63" i="4"/>
  <c r="BQ63" i="4"/>
  <c r="BL63" i="4"/>
  <c r="BO63" i="4"/>
  <c r="BS63" i="4"/>
  <c r="BK63" i="4"/>
  <c r="BR63" i="4"/>
  <c r="BP63" i="4"/>
  <c r="BN63" i="4"/>
  <c r="BT63" i="4"/>
  <c r="BJ69" i="4"/>
  <c r="BK69" i="4"/>
  <c r="BN69" i="4"/>
  <c r="BO69" i="4"/>
  <c r="BQ69" i="4"/>
  <c r="BP69" i="4"/>
  <c r="BS69" i="4"/>
  <c r="BU69" i="4"/>
  <c r="BM69" i="4"/>
  <c r="BR69" i="4"/>
  <c r="BT69" i="4"/>
  <c r="BL69" i="4"/>
  <c r="BQ96" i="4"/>
  <c r="BK96" i="4"/>
  <c r="BN96" i="4"/>
  <c r="BT96" i="4"/>
  <c r="BM96" i="4"/>
  <c r="BR96" i="4"/>
  <c r="BJ96" i="4"/>
  <c r="BU96" i="4"/>
  <c r="BP96" i="4"/>
  <c r="BS96" i="4"/>
  <c r="BL96" i="4"/>
  <c r="BO96" i="4"/>
  <c r="AP8" i="4"/>
  <c r="K8" i="4"/>
  <c r="AP6" i="4"/>
  <c r="K6" i="4"/>
  <c r="AC11" i="4"/>
  <c r="L11" i="4"/>
  <c r="AR6" i="4"/>
  <c r="AR11" i="4"/>
  <c r="AR9" i="4"/>
  <c r="AR7" i="4"/>
  <c r="AR8" i="4"/>
  <c r="AR10" i="4"/>
  <c r="AR12" i="4"/>
</calcChain>
</file>

<file path=xl/sharedStrings.xml><?xml version="1.0" encoding="utf-8"?>
<sst xmlns="http://schemas.openxmlformats.org/spreadsheetml/2006/main" count="644" uniqueCount="274">
  <si>
    <t>チーム名称：</t>
    <rPh sb="3" eb="5">
      <t>メイショウ</t>
    </rPh>
    <phoneticPr fontId="2"/>
  </si>
  <si>
    <t>チーム略称：</t>
    <rPh sb="3" eb="5">
      <t>リャクショウ</t>
    </rPh>
    <phoneticPr fontId="2"/>
  </si>
  <si>
    <t>申込責任者：</t>
    <rPh sb="0" eb="2">
      <t>モウシコミ</t>
    </rPh>
    <rPh sb="2" eb="5">
      <t>セキニンシャ</t>
    </rPh>
    <phoneticPr fontId="2"/>
  </si>
  <si>
    <t>生年月日</t>
    <rPh sb="0" eb="2">
      <t>セイネン</t>
    </rPh>
    <rPh sb="2" eb="4">
      <t>ガッピ</t>
    </rPh>
    <phoneticPr fontId="2"/>
  </si>
  <si>
    <t>登録種別</t>
    <rPh sb="0" eb="2">
      <t>トウロク</t>
    </rPh>
    <rPh sb="2" eb="4">
      <t>シュベツ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</si>
  <si>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</si>
  <si>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</si>
  <si>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</si>
  <si>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</si>
  <si>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</si>
  <si>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No.</t>
    <phoneticPr fontId="2"/>
  </si>
  <si>
    <t>チーム名</t>
    <rPh sb="3" eb="4">
      <t>メイ</t>
    </rPh>
    <phoneticPr fontId="2"/>
  </si>
  <si>
    <t>合計年齢</t>
    <rPh sb="0" eb="2">
      <t>ゴウケイ</t>
    </rPh>
    <rPh sb="2" eb="4">
      <t>ネンレイ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</si>
  <si>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</si>
  <si>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</si>
  <si>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</si>
  <si>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</si>
  <si>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種目</t>
    <rPh sb="0" eb="2">
      <t>シュモク</t>
    </rPh>
    <phoneticPr fontId="2"/>
  </si>
  <si>
    <t>ｴﾝﾄﾘｰﾀｲﾑ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</si>
  <si>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</si>
  <si>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</si>
  <si>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平　泳　ぎ　　 50m</t>
    <rPh sb="0" eb="1">
      <t>ヒラ</t>
    </rPh>
    <rPh sb="2" eb="3">
      <t>オヨ</t>
    </rPh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</si>
  <si>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</si>
  <si>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</si>
  <si>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</si>
  <si>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</si>
  <si>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</si>
  <si>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</si>
  <si>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◎個人種目数</t>
    <rPh sb="1" eb="3">
      <t>コジン</t>
    </rPh>
    <rPh sb="3" eb="5">
      <t>シュモク</t>
    </rPh>
    <rPh sb="5" eb="6">
      <t>スウ</t>
    </rPh>
    <phoneticPr fontId="2"/>
  </si>
  <si>
    <t>女子メドレー</t>
    <rPh sb="0" eb="2">
      <t>ジョシ</t>
    </rPh>
    <phoneticPr fontId="2"/>
  </si>
  <si>
    <t>男子メドレー</t>
    <rPh sb="0" eb="2">
      <t>ダンシ</t>
    </rPh>
    <phoneticPr fontId="2"/>
  </si>
  <si>
    <t>混合メドレー</t>
    <rPh sb="0" eb="2">
      <t>コンゴウ</t>
    </rPh>
    <phoneticPr fontId="2"/>
  </si>
  <si>
    <t>女子フリー</t>
    <rPh sb="0" eb="2">
      <t>ジョシ</t>
    </rPh>
    <phoneticPr fontId="2"/>
  </si>
  <si>
    <t>男子フリー</t>
    <rPh sb="0" eb="2">
      <t>ダンシ</t>
    </rPh>
    <phoneticPr fontId="2"/>
  </si>
  <si>
    <t>混合フリー</t>
    <rPh sb="0" eb="2">
      <t>コンゴウ</t>
    </rPh>
    <phoneticPr fontId="2"/>
  </si>
  <si>
    <t>リレー合計</t>
    <rPh sb="3" eb="5">
      <t>ゴウケイ</t>
    </rPh>
    <phoneticPr fontId="2"/>
  </si>
  <si>
    <t>【　男子　】</t>
    <rPh sb="2" eb="4">
      <t>ダンシ</t>
    </rPh>
    <phoneticPr fontId="2"/>
  </si>
  <si>
    <t>【　女子　】</t>
    <rPh sb="2" eb="4">
      <t>ジョシ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</si>
  <si>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</si>
  <si>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</si>
  <si>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</si>
  <si>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</si>
  <si>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</si>
  <si>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種目重複</t>
    <rPh sb="0" eb="2">
      <t>シュモク</t>
    </rPh>
    <rPh sb="2" eb="4">
      <t>チョウフク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</si>
  <si>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</si>
  <si>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</si>
  <si>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リレーオーダー用紙</t>
    <rPh sb="7" eb="9">
      <t>ヨウシ</t>
    </rPh>
    <phoneticPr fontId="2"/>
  </si>
  <si>
    <t>申込書</t>
    <rPh sb="0" eb="3">
      <t>モウシコミショ</t>
    </rPh>
    <phoneticPr fontId="2"/>
  </si>
  <si>
    <t>チーム名フリガナ：</t>
    <rPh sb="3" eb="4">
      <t>メイ</t>
    </rPh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</si>
  <si>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</si>
  <si>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</si>
  <si>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</si>
  <si>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</si>
  <si>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チーム名カナ</t>
    <rPh sb="3" eb="4">
      <t>メイ</t>
    </rPh>
    <phoneticPr fontId="2"/>
  </si>
  <si>
    <t>参加人数</t>
    <rPh sb="0" eb="2">
      <t>サンカ</t>
    </rPh>
    <rPh sb="2" eb="4">
      <t>ニンズウ</t>
    </rPh>
    <phoneticPr fontId="2"/>
  </si>
  <si>
    <t>リレー種目数</t>
    <rPh sb="3" eb="5">
      <t>シュモク</t>
    </rPh>
    <rPh sb="5" eb="6">
      <t>スウ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</si>
  <si>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</si>
  <si>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</si>
  <si>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</si>
  <si>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</si>
  <si>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</si>
  <si>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写真</t>
    <rPh sb="0" eb="2">
      <t>シャシン</t>
    </rPh>
    <phoneticPr fontId="2"/>
  </si>
  <si>
    <t>018</t>
    <phoneticPr fontId="2"/>
  </si>
  <si>
    <t>025</t>
    <phoneticPr fontId="2"/>
  </si>
  <si>
    <t>030</t>
    <phoneticPr fontId="2"/>
  </si>
  <si>
    <t>035</t>
    <phoneticPr fontId="2"/>
  </si>
  <si>
    <t>040</t>
    <phoneticPr fontId="2"/>
  </si>
  <si>
    <t>045</t>
    <phoneticPr fontId="2"/>
  </si>
  <si>
    <t>050</t>
    <phoneticPr fontId="2"/>
  </si>
  <si>
    <t>055</t>
    <phoneticPr fontId="2"/>
  </si>
  <si>
    <t>060</t>
    <phoneticPr fontId="2"/>
  </si>
  <si>
    <t>065</t>
    <phoneticPr fontId="2"/>
  </si>
  <si>
    <t>070</t>
    <phoneticPr fontId="2"/>
  </si>
  <si>
    <t>075</t>
    <phoneticPr fontId="2"/>
  </si>
  <si>
    <t>080</t>
    <phoneticPr fontId="2"/>
  </si>
  <si>
    <t>085</t>
    <phoneticPr fontId="2"/>
  </si>
  <si>
    <t>090</t>
    <phoneticPr fontId="2"/>
  </si>
  <si>
    <t>095</t>
    <phoneticPr fontId="2"/>
  </si>
  <si>
    <t>518</t>
    <phoneticPr fontId="2"/>
  </si>
  <si>
    <t>525</t>
    <phoneticPr fontId="2"/>
  </si>
  <si>
    <t>530</t>
    <phoneticPr fontId="2"/>
  </si>
  <si>
    <t>535</t>
    <phoneticPr fontId="2"/>
  </si>
  <si>
    <t>540</t>
    <phoneticPr fontId="2"/>
  </si>
  <si>
    <t>545</t>
    <phoneticPr fontId="2"/>
  </si>
  <si>
    <t>550</t>
    <phoneticPr fontId="2"/>
  </si>
  <si>
    <t>555</t>
    <phoneticPr fontId="2"/>
  </si>
  <si>
    <t>560</t>
    <phoneticPr fontId="2"/>
  </si>
  <si>
    <t>565</t>
    <phoneticPr fontId="2"/>
  </si>
  <si>
    <t>570</t>
    <phoneticPr fontId="2"/>
  </si>
  <si>
    <t>575</t>
    <phoneticPr fontId="2"/>
  </si>
  <si>
    <t>580</t>
    <phoneticPr fontId="2"/>
  </si>
  <si>
    <t>585</t>
    <phoneticPr fontId="2"/>
  </si>
  <si>
    <t>590</t>
    <phoneticPr fontId="2"/>
  </si>
  <si>
    <t>595</t>
    <phoneticPr fontId="2"/>
  </si>
  <si>
    <t>他所属</t>
    <rPh sb="0" eb="1">
      <t>タ</t>
    </rPh>
    <rPh sb="1" eb="3">
      <t>ショゾク</t>
    </rPh>
    <phoneticPr fontId="2"/>
  </si>
  <si>
    <t>氏名</t>
    <rPh sb="0" eb="2">
      <t>シメイ</t>
    </rPh>
    <phoneticPr fontId="2"/>
  </si>
  <si>
    <t>カナ</t>
    <phoneticPr fontId="2"/>
  </si>
  <si>
    <t>オープン</t>
    <phoneticPr fontId="2"/>
  </si>
  <si>
    <t>備考</t>
    <rPh sb="0" eb="2">
      <t>ビコウ</t>
    </rPh>
    <phoneticPr fontId="2"/>
  </si>
  <si>
    <t>種別</t>
    <rPh sb="0" eb="2">
      <t>シュベツ</t>
    </rPh>
    <phoneticPr fontId="2"/>
  </si>
  <si>
    <t>性別</t>
    <rPh sb="0" eb="2">
      <t>セイベツ</t>
    </rPh>
    <phoneticPr fontId="2"/>
  </si>
  <si>
    <t>種目名</t>
    <rPh sb="0" eb="2">
      <t>シュモク</t>
    </rPh>
    <rPh sb="2" eb="3">
      <t>メイ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</si>
  <si>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</si>
  <si>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</si>
  <si>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種目番号</t>
    <rPh sb="0" eb="2">
      <t>シュモク</t>
    </rPh>
    <rPh sb="2" eb="4">
      <t>バンゴウ</t>
    </rPh>
    <phoneticPr fontId="2"/>
  </si>
  <si>
    <r>
      <t>選手N</t>
    </r>
    <r>
      <rPr>
        <sz val="10"/>
        <rFont val="ＭＳ 明朝"/>
        <family val="1"/>
        <charset val="128"/>
      </rPr>
      <t>o</t>
    </r>
    <rPh sb="0" eb="2">
      <t>センシュ</t>
    </rPh>
    <phoneticPr fontId="2"/>
  </si>
  <si>
    <t>氏名2</t>
    <rPh sb="0" eb="2">
      <t>シメイ</t>
    </rPh>
    <phoneticPr fontId="2"/>
  </si>
  <si>
    <t>計</t>
    <rPh sb="0" eb="1">
      <t>ケイ</t>
    </rPh>
    <phoneticPr fontId="2"/>
  </si>
  <si>
    <t>No</t>
    <phoneticPr fontId="2"/>
  </si>
  <si>
    <t>ｽﾀｯﾌ</t>
    <phoneticPr fontId="2"/>
  </si>
  <si>
    <t>スタッフ</t>
    <phoneticPr fontId="2"/>
  </si>
  <si>
    <t>プロNo氏名</t>
    <rPh sb="4" eb="6">
      <t>シメイ</t>
    </rPh>
    <phoneticPr fontId="2"/>
  </si>
  <si>
    <t>プロNo</t>
    <phoneticPr fontId="2"/>
  </si>
  <si>
    <t>選手No</t>
    <rPh sb="0" eb="2">
      <t>センシュ</t>
    </rPh>
    <phoneticPr fontId="2"/>
  </si>
  <si>
    <t>重複</t>
    <rPh sb="0" eb="2">
      <t>チョウフク</t>
    </rPh>
    <phoneticPr fontId="2"/>
  </si>
  <si>
    <t>種目数</t>
    <rPh sb="0" eb="2">
      <t>シュモク</t>
    </rPh>
    <rPh sb="2" eb="3">
      <t>スウ</t>
    </rPh>
    <phoneticPr fontId="2"/>
  </si>
  <si>
    <t>No区分</t>
    <rPh sb="2" eb="4">
      <t>クブン</t>
    </rPh>
    <phoneticPr fontId="2"/>
  </si>
  <si>
    <t>数</t>
    <rPh sb="0" eb="1">
      <t>カズ</t>
    </rPh>
    <phoneticPr fontId="2"/>
  </si>
  <si>
    <t>番号</t>
    <rPh sb="0" eb="2">
      <t>バンゴウ</t>
    </rPh>
    <phoneticPr fontId="2"/>
  </si>
  <si>
    <t>プロ</t>
    <phoneticPr fontId="2"/>
  </si>
  <si>
    <t>ｴﾝﾄﾘｰ数</t>
    <rPh sb="5" eb="6">
      <t>スウ</t>
    </rPh>
    <phoneticPr fontId="2"/>
  </si>
  <si>
    <t>ｴﾝﾄﾘｰﾀｲﾑ</t>
    <phoneticPr fontId="2"/>
  </si>
  <si>
    <t>チームNo</t>
    <phoneticPr fontId="2"/>
  </si>
  <si>
    <t>No</t>
    <phoneticPr fontId="2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</si>
  <si>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</si>
  <si>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</si>
  <si>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</si>
  <si>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</si>
  <si>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</si>
  <si>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所属1用</t>
    <rPh sb="0" eb="2">
      <t>ショゾク</t>
    </rPh>
    <rPh sb="3" eb="4">
      <t>ヨウ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</si>
  <si>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</si>
  <si>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</si>
  <si>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学種</t>
    <rPh sb="0" eb="1">
      <t>ガク</t>
    </rPh>
    <rPh sb="1" eb="2">
      <t>シュ</t>
    </rPh>
    <phoneticPr fontId="2"/>
  </si>
  <si>
    <t>学年</t>
    <rPh sb="0" eb="2">
      <t>ガクネン</t>
    </rPh>
    <phoneticPr fontId="2"/>
  </si>
  <si>
    <t>JASF</t>
    <phoneticPr fontId="2"/>
  </si>
  <si>
    <t>登録100</t>
    <rPh sb="0" eb="2">
      <t>トウロク</t>
    </rPh>
    <phoneticPr fontId="2"/>
  </si>
  <si>
    <t>氏名キー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</si>
  <si>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</si>
  <si>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エントリータイム</t>
    <phoneticPr fontId="2"/>
  </si>
  <si>
    <t>登録</t>
    <rPh sb="0" eb="2">
      <t>トウロク</t>
    </rPh>
    <phoneticPr fontId="2"/>
  </si>
  <si>
    <t>性別</t>
    <rPh sb="0" eb="2">
      <t>セイベツ</t>
    </rPh>
    <phoneticPr fontId="14"/>
  </si>
  <si>
    <t>チーム名</t>
    <rPh sb="3" eb="4">
      <t>メイ</t>
    </rPh>
    <phoneticPr fontId="14"/>
  </si>
  <si>
    <t>チーム名カナ</t>
    <rPh sb="3" eb="4">
      <t>メイ</t>
    </rPh>
    <phoneticPr fontId="14"/>
  </si>
  <si>
    <t>学種</t>
    <rPh sb="0" eb="1">
      <t>ガク</t>
    </rPh>
    <rPh sb="1" eb="2">
      <t>シュ</t>
    </rPh>
    <phoneticPr fontId="14"/>
  </si>
  <si>
    <t>区分No</t>
    <rPh sb="0" eb="2">
      <t>クブン</t>
    </rPh>
    <phoneticPr fontId="14"/>
  </si>
  <si>
    <t>エントリータイム</t>
    <phoneticPr fontId="14"/>
  </si>
  <si>
    <t>団体番号</t>
    <rPh sb="0" eb="2">
      <t>ダンタイ</t>
    </rPh>
    <rPh sb="2" eb="4">
      <t>バンゴウ</t>
    </rPh>
    <phoneticPr fontId="14"/>
  </si>
  <si>
    <t>オープン</t>
    <phoneticPr fontId="14"/>
  </si>
  <si>
    <t>種目No</t>
    <rPh sb="0" eb="2">
      <t>シュモク</t>
    </rPh>
    <phoneticPr fontId="14"/>
  </si>
  <si>
    <t>距離</t>
    <rPh sb="0" eb="2">
      <t>キョリ</t>
    </rPh>
    <phoneticPr fontId="14"/>
  </si>
  <si>
    <t>泳者1No</t>
    <rPh sb="0" eb="2">
      <t>エイシャ</t>
    </rPh>
    <phoneticPr fontId="14"/>
  </si>
  <si>
    <t>泳者2No</t>
    <rPh sb="0" eb="2">
      <t>エイシャ</t>
    </rPh>
    <phoneticPr fontId="14"/>
  </si>
  <si>
    <t>泳者3No</t>
    <rPh sb="0" eb="2">
      <t>エイシャ</t>
    </rPh>
    <phoneticPr fontId="14"/>
  </si>
  <si>
    <t>泳者4No</t>
    <rPh sb="0" eb="2">
      <t>エイシャ</t>
    </rPh>
    <phoneticPr fontId="14"/>
  </si>
  <si>
    <t>ｴﾝﾄﾘｰﾀｲﾑ</t>
    <phoneticPr fontId="2"/>
  </si>
  <si>
    <t>泳者No</t>
    <rPh sb="0" eb="2">
      <t>エイシャ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</si>
  <si>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</si>
  <si>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</si>
  <si>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種目名</t>
    <rPh sb="0" eb="2">
      <t>シュモク</t>
    </rPh>
    <rPh sb="2" eb="3">
      <t>メイ</t>
    </rPh>
    <phoneticPr fontId="2"/>
  </si>
  <si>
    <t>◎ジャストタイムスイム</t>
    <phoneticPr fontId="2"/>
  </si>
  <si>
    <t>プログラムNo</t>
    <phoneticPr fontId="2"/>
  </si>
  <si>
    <t>種目③</t>
    <rPh sb="0" eb="2">
      <t>シュモク</t>
    </rPh>
    <phoneticPr fontId="2"/>
  </si>
  <si>
    <t>－</t>
    <phoneticPr fontId="2"/>
  </si>
  <si>
    <t>背　泳　ぎ　　 50m</t>
    <rPh sb="0" eb="1">
      <t>セ</t>
    </rPh>
    <rPh sb="2" eb="3">
      <t>オヨ</t>
    </rPh>
    <phoneticPr fontId="2"/>
  </si>
  <si>
    <t>選手は黄色網掛です</t>
    <rPh sb="0" eb="2">
      <t>センシュ</t>
    </rPh>
    <rPh sb="3" eb="5">
      <t>キイロ</t>
    </rPh>
    <rPh sb="5" eb="7">
      <t>アミカ</t>
    </rPh>
    <phoneticPr fontId="2"/>
  </si>
  <si>
    <t>◎リレー種目</t>
    <rPh sb="4" eb="6">
      <t>シュモク</t>
    </rPh>
    <phoneticPr fontId="2"/>
  </si>
  <si>
    <t>個人メドレー　200m</t>
    <rPh sb="0" eb="2">
      <t>コジン</t>
    </rPh>
    <phoneticPr fontId="2"/>
  </si>
  <si>
    <t>自　由　形　　 50m</t>
    <rPh sb="0" eb="1">
      <t>ジ</t>
    </rPh>
    <rPh sb="2" eb="3">
      <t>ユウ</t>
    </rPh>
    <rPh sb="4" eb="5">
      <t>カタ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</si>
  <si>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</si>
  <si>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</si>
  <si>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</si>
  <si>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</si>
  <si>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</si>
  <si>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</si>
  <si>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</si>
  <si>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</si>
  <si>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</si>
  <si>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</si>
  <si>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</si>
  <si>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</si>
  <si>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大1</t>
    <rPh sb="0" eb="1">
      <t>ダイ</t>
    </rPh>
    <phoneticPr fontId="2"/>
  </si>
  <si>
    <t>大2</t>
    <rPh sb="0" eb="1">
      <t>ダイ</t>
    </rPh>
    <phoneticPr fontId="2"/>
  </si>
  <si>
    <t>大3</t>
    <rPh sb="0" eb="1">
      <t>ダイ</t>
    </rPh>
    <phoneticPr fontId="2"/>
  </si>
  <si>
    <t>大4</t>
    <rPh sb="0" eb="1">
      <t>ダイ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</si>
  <si>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</si>
  <si>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</si>
  <si>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</si>
  <si>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大会日：</t>
    <rPh sb="0" eb="2">
      <t>タイカイ</t>
    </rPh>
    <rPh sb="2" eb="3">
      <t>ニチ</t>
    </rPh>
    <phoneticPr fontId="2"/>
  </si>
  <si>
    <t>学年起算日：</t>
    <rPh sb="0" eb="2">
      <t>ガクネン</t>
    </rPh>
    <rPh sb="2" eb="5">
      <t>キサンビ</t>
    </rPh>
    <phoneticPr fontId="2"/>
  </si>
  <si>
    <t>学年</t>
    <rPh sb="0" eb="2">
      <t>ガクネン</t>
    </rPh>
    <phoneticPr fontId="2"/>
  </si>
  <si>
    <t>学種</t>
    <rPh sb="0" eb="1">
      <t>ガク</t>
    </rPh>
    <rPh sb="1" eb="2">
      <t>シュ</t>
    </rPh>
    <phoneticPr fontId="2"/>
  </si>
  <si>
    <t>学年年齢</t>
    <rPh sb="0" eb="2">
      <t>ガクネン</t>
    </rPh>
    <rPh sb="2" eb="4">
      <t>ネンレイ</t>
    </rPh>
    <phoneticPr fontId="2"/>
  </si>
  <si>
    <t>生年月日</t>
    <rPh sb="0" eb="2">
      <t>セイネン</t>
    </rPh>
    <rPh sb="2" eb="4">
      <t>ガッピ</t>
    </rPh>
    <phoneticPr fontId="2"/>
  </si>
  <si>
    <t>男子申込一覧表</t>
    <rPh sb="0" eb="2">
      <t>ダンシ</t>
    </rPh>
    <rPh sb="2" eb="4">
      <t>モウシコミ</t>
    </rPh>
    <rPh sb="4" eb="6">
      <t>イチラン</t>
    </rPh>
    <rPh sb="6" eb="7">
      <t>ヒョウ</t>
    </rPh>
    <phoneticPr fontId="2"/>
  </si>
  <si>
    <t>上級女子MR</t>
    <rPh sb="0" eb="2">
      <t>ジョウキュウ</t>
    </rPh>
    <rPh sb="2" eb="4">
      <t>ジョシ</t>
    </rPh>
    <phoneticPr fontId="2"/>
  </si>
  <si>
    <t>上級男子MR</t>
    <rPh sb="0" eb="2">
      <t>ジョウキュウ</t>
    </rPh>
    <rPh sb="2" eb="4">
      <t>ダンシ</t>
    </rPh>
    <phoneticPr fontId="2"/>
  </si>
  <si>
    <t>選手女子MR</t>
    <rPh sb="0" eb="2">
      <t>センシュ</t>
    </rPh>
    <rPh sb="2" eb="4">
      <t>ジョシ</t>
    </rPh>
    <phoneticPr fontId="2"/>
  </si>
  <si>
    <t>選手男子MR</t>
    <rPh sb="0" eb="2">
      <t>センシュ</t>
    </rPh>
    <rPh sb="2" eb="4">
      <t>ダンシ</t>
    </rPh>
    <phoneticPr fontId="2"/>
  </si>
  <si>
    <t>上級リレー</t>
    <rPh sb="0" eb="2">
      <t>ジョウキュウ</t>
    </rPh>
    <phoneticPr fontId="2"/>
  </si>
  <si>
    <t>選手リレー</t>
    <rPh sb="0" eb="2">
      <t>センシュ</t>
    </rPh>
    <phoneticPr fontId="2"/>
  </si>
  <si>
    <t>成人リレー</t>
    <rPh sb="0" eb="2">
      <t>セイジン</t>
    </rPh>
    <phoneticPr fontId="2"/>
  </si>
  <si>
    <t>成人160未満リレー</t>
    <rPh sb="0" eb="2">
      <t>セイジン</t>
    </rPh>
    <rPh sb="5" eb="7">
      <t>ミマン</t>
    </rPh>
    <phoneticPr fontId="2"/>
  </si>
  <si>
    <t>成人160以上リレー</t>
    <rPh sb="0" eb="2">
      <t>セイジン</t>
    </rPh>
    <rPh sb="5" eb="7">
      <t>イジョウ</t>
    </rPh>
    <phoneticPr fontId="2"/>
  </si>
  <si>
    <t>成人混合FR</t>
    <rPh sb="0" eb="2">
      <t>セイジン</t>
    </rPh>
    <rPh sb="2" eb="4">
      <t>コンゴウ</t>
    </rPh>
    <phoneticPr fontId="2"/>
  </si>
  <si>
    <t>成人混合160未満MR</t>
    <rPh sb="0" eb="2">
      <t>セイジン</t>
    </rPh>
    <rPh sb="2" eb="4">
      <t>コンゴウ</t>
    </rPh>
    <rPh sb="7" eb="9">
      <t>ミマン</t>
    </rPh>
    <phoneticPr fontId="2"/>
  </si>
  <si>
    <t>成人混合160以上MR</t>
    <rPh sb="0" eb="2">
      <t>セイジン</t>
    </rPh>
    <rPh sb="2" eb="4">
      <t>コンゴウ</t>
    </rPh>
    <rPh sb="7" eb="9">
      <t>イジョウ</t>
    </rPh>
    <phoneticPr fontId="2"/>
  </si>
  <si>
    <t>成人混合160未満メドレーリレー②</t>
    <rPh sb="0" eb="2">
      <t>セイジン</t>
    </rPh>
    <rPh sb="2" eb="4">
      <t>コンゴウ</t>
    </rPh>
    <rPh sb="7" eb="9">
      <t>ミマン</t>
    </rPh>
    <phoneticPr fontId="2"/>
  </si>
  <si>
    <t>成人混合160以上メドレーリレー②</t>
    <rPh sb="0" eb="2">
      <t>セイジン</t>
    </rPh>
    <rPh sb="2" eb="4">
      <t>コンゴウ</t>
    </rPh>
    <rPh sb="7" eb="9">
      <t>イジョウ</t>
    </rPh>
    <phoneticPr fontId="2"/>
  </si>
  <si>
    <t>成人混合160未満フリーリレー②</t>
    <rPh sb="0" eb="2">
      <t>セイジン</t>
    </rPh>
    <rPh sb="2" eb="4">
      <t>コンゴウ</t>
    </rPh>
    <phoneticPr fontId="2"/>
  </si>
  <si>
    <t>成人混合160以上フリーリレー②</t>
    <rPh sb="0" eb="2">
      <t>セイジン</t>
    </rPh>
    <rPh sb="2" eb="4">
      <t>コンゴウ</t>
    </rPh>
    <phoneticPr fontId="2"/>
  </si>
  <si>
    <t>上級混合メドレーリレー</t>
    <rPh sb="0" eb="2">
      <t>ジョウキュウ</t>
    </rPh>
    <rPh sb="2" eb="4">
      <t>コンゴウ</t>
    </rPh>
    <phoneticPr fontId="2"/>
  </si>
  <si>
    <t>上級混合フリーリレー</t>
    <rPh sb="0" eb="2">
      <t>ジョウキュウ</t>
    </rPh>
    <rPh sb="2" eb="4">
      <t>コンゴウ</t>
    </rPh>
    <phoneticPr fontId="2"/>
  </si>
  <si>
    <t>選手混合メドレーリレー</t>
    <rPh sb="0" eb="2">
      <t>センシュ</t>
    </rPh>
    <rPh sb="2" eb="4">
      <t>コンゴウ</t>
    </rPh>
    <phoneticPr fontId="2"/>
  </si>
  <si>
    <t>選手混合フリーリレー</t>
    <rPh sb="0" eb="2">
      <t>センシュ</t>
    </rPh>
    <rPh sb="2" eb="4">
      <t>コンゴウ</t>
    </rPh>
    <phoneticPr fontId="2"/>
  </si>
  <si>
    <t>出場しない</t>
  </si>
  <si>
    <t>成人混合160未満メドレーリレー</t>
    <rPh sb="0" eb="2">
      <t>セイジン</t>
    </rPh>
    <rPh sb="2" eb="4">
      <t>コンゴウ</t>
    </rPh>
    <rPh sb="7" eb="9">
      <t>ミマン</t>
    </rPh>
    <phoneticPr fontId="2"/>
  </si>
  <si>
    <t>成人混合160以上メドレーリレー</t>
    <rPh sb="0" eb="2">
      <t>セイジン</t>
    </rPh>
    <rPh sb="2" eb="4">
      <t>コンゴウ</t>
    </rPh>
    <rPh sb="7" eb="9">
      <t>イジョウ</t>
    </rPh>
    <phoneticPr fontId="2"/>
  </si>
  <si>
    <t>成人混合160未満フリーリレー</t>
    <rPh sb="0" eb="2">
      <t>セイジン</t>
    </rPh>
    <rPh sb="2" eb="4">
      <t>コンゴウ</t>
    </rPh>
    <phoneticPr fontId="2"/>
  </si>
  <si>
    <t>成人混合160以上フリーリレー</t>
    <rPh sb="0" eb="2">
      <t>セイジン</t>
    </rPh>
    <rPh sb="2" eb="4">
      <t>コンゴウ</t>
    </rPh>
    <phoneticPr fontId="2"/>
  </si>
  <si>
    <t>上級</t>
  </si>
  <si>
    <t>成人</t>
  </si>
  <si>
    <t>選手</t>
  </si>
  <si>
    <t>日本水泳連盟登録番号：</t>
    <rPh sb="0" eb="2">
      <t>ニホン</t>
    </rPh>
    <rPh sb="2" eb="4">
      <t>スイエイ</t>
    </rPh>
    <rPh sb="4" eb="6">
      <t>レンメイ</t>
    </rPh>
    <rPh sb="6" eb="8">
      <t>トウロク</t>
    </rPh>
    <rPh sb="8" eb="10">
      <t>バンゴウ</t>
    </rPh>
    <phoneticPr fontId="2"/>
  </si>
  <si>
    <t>200mフリーリレー</t>
    <phoneticPr fontId="2"/>
  </si>
  <si>
    <t>200mメドレーリレー</t>
    <phoneticPr fontId="2"/>
  </si>
  <si>
    <t>400mメドレーリレー</t>
    <phoneticPr fontId="2"/>
  </si>
  <si>
    <t>800mフリーリレー</t>
    <phoneticPr fontId="2"/>
  </si>
  <si>
    <t>男子200mフリーリレー</t>
    <rPh sb="0" eb="2">
      <t>ダンシ</t>
    </rPh>
    <phoneticPr fontId="2"/>
  </si>
  <si>
    <t>男子400mメドレーリレー</t>
    <rPh sb="0" eb="2">
      <t>ダンシ</t>
    </rPh>
    <phoneticPr fontId="2"/>
  </si>
  <si>
    <t>男子800mフリーリレー</t>
    <rPh sb="0" eb="2">
      <t>ダンシ</t>
    </rPh>
    <phoneticPr fontId="2"/>
  </si>
  <si>
    <t>女子200mフリーリレー</t>
    <phoneticPr fontId="2"/>
  </si>
  <si>
    <t>女子200mメドレーリレー</t>
    <rPh sb="0" eb="2">
      <t>ジョシ</t>
    </rPh>
    <phoneticPr fontId="2"/>
  </si>
  <si>
    <t>オー</t>
    <phoneticPr fontId="2"/>
  </si>
  <si>
    <t>プン</t>
    <phoneticPr fontId="2"/>
  </si>
  <si>
    <t>オープン</t>
    <phoneticPr fontId="2"/>
  </si>
  <si>
    <t>リレーエントリー</t>
    <phoneticPr fontId="2"/>
  </si>
  <si>
    <t>オープン</t>
    <phoneticPr fontId="2"/>
  </si>
  <si>
    <t>大5</t>
    <rPh sb="0" eb="1">
      <t>ダイ</t>
    </rPh>
    <phoneticPr fontId="2"/>
  </si>
  <si>
    <t>大6</t>
    <rPh sb="0" eb="1">
      <t>ダイ</t>
    </rPh>
    <phoneticPr fontId="2"/>
  </si>
  <si>
    <t>オープン</t>
    <phoneticPr fontId="2"/>
  </si>
  <si>
    <t>オープン参加</t>
    <rPh sb="4" eb="6">
      <t>サンカ</t>
    </rPh>
    <phoneticPr fontId="2"/>
  </si>
  <si>
    <t>自　由　形　　100m</t>
    <rPh sb="0" eb="1">
      <t>ジ</t>
    </rPh>
    <rPh sb="2" eb="3">
      <t>ユウ</t>
    </rPh>
    <rPh sb="4" eb="5">
      <t>カタ</t>
    </rPh>
    <phoneticPr fontId="2"/>
  </si>
  <si>
    <t>自　由　形　　200m</t>
    <rPh sb="0" eb="1">
      <t>ジ</t>
    </rPh>
    <rPh sb="2" eb="3">
      <t>ユウ</t>
    </rPh>
    <rPh sb="4" eb="5">
      <t>カタ</t>
    </rPh>
    <phoneticPr fontId="2"/>
  </si>
  <si>
    <t>自　由　形　　400m</t>
    <rPh sb="0" eb="1">
      <t>ジ</t>
    </rPh>
    <rPh sb="2" eb="3">
      <t>ユウ</t>
    </rPh>
    <rPh sb="4" eb="5">
      <t>カタ</t>
    </rPh>
    <phoneticPr fontId="2"/>
  </si>
  <si>
    <t>自　由　形　　800m</t>
    <rPh sb="0" eb="1">
      <t>ジ</t>
    </rPh>
    <rPh sb="2" eb="3">
      <t>ユウ</t>
    </rPh>
    <rPh sb="4" eb="5">
      <t>カタ</t>
    </rPh>
    <phoneticPr fontId="2"/>
  </si>
  <si>
    <t>背　泳　ぎ　　100m</t>
    <rPh sb="0" eb="1">
      <t>セ</t>
    </rPh>
    <rPh sb="2" eb="3">
      <t>オヨ</t>
    </rPh>
    <phoneticPr fontId="2"/>
  </si>
  <si>
    <t>背　泳　ぎ　　200m</t>
    <rPh sb="0" eb="1">
      <t>セ</t>
    </rPh>
    <rPh sb="2" eb="3">
      <t>オヨ</t>
    </rPh>
    <phoneticPr fontId="2"/>
  </si>
  <si>
    <t>平　泳　ぎ　　100m</t>
    <rPh sb="0" eb="1">
      <t>ヒラ</t>
    </rPh>
    <rPh sb="2" eb="3">
      <t>オヨ</t>
    </rPh>
    <phoneticPr fontId="2"/>
  </si>
  <si>
    <t>平　泳　ぎ　　200m</t>
    <rPh sb="0" eb="1">
      <t>ヒラ</t>
    </rPh>
    <rPh sb="2" eb="3">
      <t>オヨ</t>
    </rPh>
    <phoneticPr fontId="2"/>
  </si>
  <si>
    <t>バタフライ　　100m</t>
    <phoneticPr fontId="2"/>
  </si>
  <si>
    <t>バタフライ　　200m</t>
    <phoneticPr fontId="2"/>
  </si>
  <si>
    <t>バタフライ　　 50m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</si>
  <si>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</si>
  <si>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</si>
  <si>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</si>
  <si>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</si>
  <si>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</si>
  <si>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</si>
  <si>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複数</t>
    <rPh sb="0" eb="2">
      <t>フクスウ</t>
    </rPh>
    <phoneticPr fontId="2"/>
  </si>
  <si>
    <t>～</t>
    <phoneticPr fontId="2"/>
  </si>
  <si>
    <t>女子400mフリーリレー</t>
    <rPh sb="0" eb="2">
      <t>ジョシ</t>
    </rPh>
    <phoneticPr fontId="2"/>
  </si>
  <si>
    <t>個人メドレー　400m</t>
    <rPh sb="0" eb="2">
      <t>コジン</t>
    </rPh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</si>
  <si>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</si>
  <si>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</si>
  <si>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</si>
  <si>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</si>
  <si>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</si>
  <si>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/>
  </si>
  <si>
    <t>女子申込一覧表</t>
    <rPh sb="0" eb="2">
      <t>ジョシ</t>
    </rPh>
    <rPh sb="2" eb="4">
      <t>モウシコミ</t>
    </rPh>
    <rPh sb="4" eb="6">
      <t>イチラン</t>
    </rPh>
    <rPh sb="6" eb="7">
      <t>ヒョウ</t>
    </rPh>
    <phoneticPr fontId="2"/>
  </si>
  <si>
    <t>第６９回西日本医科学生総合体育大会</t>
    <rPh sb="0" eb="1">
      <t>ダイ</t>
    </rPh>
    <rPh sb="3" eb="4">
      <t>カイ</t>
    </rPh>
    <rPh sb="4" eb="5">
      <t>ニシ</t>
    </rPh>
    <rPh sb="5" eb="7">
      <t>ニホン</t>
    </rPh>
    <rPh sb="7" eb="9">
      <t>イカ</t>
    </rPh>
    <rPh sb="9" eb="11">
      <t>ガクセイ</t>
    </rPh>
    <rPh sb="11" eb="13">
      <t>ソウゴウ</t>
    </rPh>
    <rPh sb="13" eb="15">
      <t>タイイク</t>
    </rPh>
    <rPh sb="15" eb="16">
      <t>オオ</t>
    </rPh>
    <rPh sb="16" eb="17">
      <t>カイ</t>
    </rPh>
    <phoneticPr fontId="2"/>
  </si>
  <si>
    <t>　会場：奥武山公園総合運動場　水泳プール</t>
    <rPh sb="1" eb="3">
      <t>カイジョウ</t>
    </rPh>
    <rPh sb="4" eb="5">
      <t>オク</t>
    </rPh>
    <rPh sb="5" eb="7">
      <t>タケヤマ</t>
    </rPh>
    <rPh sb="7" eb="9">
      <t>コウエン</t>
    </rPh>
    <rPh sb="9" eb="11">
      <t>ソウゴウ</t>
    </rPh>
    <rPh sb="11" eb="14">
      <t>ウンドウジョウ</t>
    </rPh>
    <rPh sb="15" eb="17">
      <t>スイエイ</t>
    </rPh>
    <phoneticPr fontId="2"/>
  </si>
  <si>
    <t>リレー要員</t>
    <rPh sb="3" eb="5">
      <t>ヨウイン</t>
    </rPh>
    <phoneticPr fontId="2"/>
  </si>
  <si>
    <t>リレー要員</t>
    <rPh sb="3" eb="5">
      <t>ヨウイン</t>
    </rPh>
    <phoneticPr fontId="2"/>
  </si>
  <si>
    <t>Ver.1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</si>
</sst>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yyyy/mm/dd"/>
    <numFmt numFmtId="177" formatCode="[&lt;100]0.00;0&quot;:&quot;00.00"/>
    <numFmt numFmtId="178" formatCode="0&quot;歳&quot;"/>
    <numFmt numFmtId="179" formatCode="#,##0&quot;円&quot;"/>
    <numFmt numFmtId="180" formatCode="0&quot;名&quot;"/>
    <numFmt numFmtId="181" formatCode="0&quot;種目&quot;"/>
    <numFmt numFmtId="182" formatCode="0&quot; 種目&quot;"/>
    <numFmt numFmtId="183" formatCode="[$-411]ggge&quot;年&quot;m&quot;月&quot;d&quot;日&quot;;@"/>
    <numFmt numFmtId="184" formatCode="&quot;　期日：&quot;[$-411]ggge&quot;年&quot;m&quot;月&quot;d&quot;日(&quot;aaa&quot;)&quot;;"/>
    <numFmt numFmtId="185" formatCode="[$-411]ggge&quot;年&quot;m&quot;月&quot;d&quot;日(&quot;aaa&quot;)&quot;;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8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shrinkToFit="1"/>
    </xf>
    <xf numFmtId="0" fontId="1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Protection="1">
      <alignment vertical="center"/>
    </xf>
    <xf numFmtId="0" fontId="7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178" fontId="0" fillId="0" borderId="1" xfId="0" applyNumberForma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183" fontId="5" fillId="0" borderId="0" xfId="0" applyNumberFormat="1" applyFont="1" applyFill="1" applyAlignment="1" applyProtection="1">
      <alignment vertical="center" shrinkToFit="1"/>
    </xf>
    <xf numFmtId="0" fontId="9" fillId="0" borderId="5" xfId="0" applyFont="1" applyFill="1" applyBorder="1" applyAlignment="1" applyProtection="1">
      <alignment vertical="center" shrinkToFit="1"/>
    </xf>
    <xf numFmtId="0" fontId="0" fillId="0" borderId="5" xfId="0" applyFill="1" applyBorder="1" applyAlignment="1" applyProtection="1">
      <alignment horizontal="center" vertical="center"/>
    </xf>
    <xf numFmtId="0" fontId="1" fillId="0" borderId="0" xfId="0" applyFont="1" applyFill="1" applyBorder="1" applyProtection="1">
      <alignment vertical="center"/>
    </xf>
    <xf numFmtId="0" fontId="10" fillId="0" borderId="0" xfId="0" applyFont="1" applyFill="1" applyProtection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179" fontId="3" fillId="0" borderId="0" xfId="0" applyNumberFormat="1" applyFont="1" applyFill="1" applyAlignment="1" applyProtection="1">
      <alignment horizontal="right" vertical="center"/>
    </xf>
    <xf numFmtId="182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12" fillId="0" borderId="0" xfId="0" applyFont="1" applyFill="1" applyProtection="1">
      <alignment vertical="center"/>
    </xf>
    <xf numFmtId="181" fontId="3" fillId="0" borderId="0" xfId="0" applyNumberFormat="1" applyFont="1" applyFill="1" applyAlignment="1" applyProtection="1">
      <alignment vertical="center" shrinkToFit="1"/>
    </xf>
    <xf numFmtId="0" fontId="0" fillId="0" borderId="0" xfId="0" applyFont="1" applyFill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Protection="1">
      <alignment vertical="center"/>
      <protection locked="0"/>
    </xf>
    <xf numFmtId="0" fontId="0" fillId="0" borderId="0" xfId="0" applyFill="1" applyAlignment="1" applyProtection="1">
      <alignment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vertical="center"/>
    </xf>
    <xf numFmtId="56" fontId="3" fillId="0" borderId="0" xfId="0" applyNumberFormat="1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shrinkToFit="1"/>
    </xf>
    <xf numFmtId="0" fontId="0" fillId="0" borderId="0" xfId="0" applyFont="1" applyFill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Protection="1">
      <alignment vertical="center"/>
    </xf>
    <xf numFmtId="176" fontId="0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vertical="center" shrinkToFit="1"/>
      <protection locked="0"/>
    </xf>
    <xf numFmtId="177" fontId="0" fillId="2" borderId="1" xfId="0" applyNumberFormat="1" applyFont="1" applyFill="1" applyBorder="1" applyAlignment="1" applyProtection="1">
      <alignment vertical="center" shrinkToFit="1"/>
      <protection locked="0"/>
    </xf>
    <xf numFmtId="49" fontId="0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vertical="center" shrinkToFit="1"/>
      <protection locked="0"/>
    </xf>
    <xf numFmtId="177" fontId="0" fillId="3" borderId="1" xfId="0" applyNumberFormat="1" applyFont="1" applyFill="1" applyBorder="1" applyAlignment="1" applyProtection="1">
      <alignment vertical="center" shrinkToFit="1"/>
      <protection locked="0"/>
    </xf>
    <xf numFmtId="49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0" fillId="2" borderId="1" xfId="0" applyNumberForma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horizontal="center" vertical="center" shrinkToFit="1"/>
    </xf>
    <xf numFmtId="1" fontId="0" fillId="0" borderId="1" xfId="0" applyNumberFormat="1" applyFont="1" applyFill="1" applyBorder="1" applyProtection="1">
      <alignment vertical="center"/>
    </xf>
    <xf numFmtId="177" fontId="0" fillId="0" borderId="1" xfId="0" applyNumberFormat="1" applyFont="1" applyFill="1" applyBorder="1" applyProtection="1">
      <alignment vertical="center"/>
    </xf>
    <xf numFmtId="177" fontId="0" fillId="0" borderId="0" xfId="0" applyNumberFormat="1" applyFont="1" applyFill="1" applyBorder="1" applyProtection="1">
      <alignment vertical="center"/>
    </xf>
    <xf numFmtId="0" fontId="0" fillId="0" borderId="4" xfId="0" applyFont="1" applyFill="1" applyBorder="1" applyProtection="1">
      <alignment vertical="center"/>
    </xf>
    <xf numFmtId="49" fontId="0" fillId="0" borderId="0" xfId="0" applyNumberFormat="1" applyFont="1" applyFill="1" applyProtection="1">
      <alignment vertical="center"/>
    </xf>
    <xf numFmtId="1" fontId="0" fillId="0" borderId="0" xfId="0" applyNumberFormat="1" applyFont="1" applyFill="1" applyProtection="1">
      <alignment vertical="center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0" borderId="9" xfId="0" applyBorder="1">
      <alignment vertical="center"/>
    </xf>
    <xf numFmtId="1" fontId="0" fillId="0" borderId="9" xfId="0" applyNumberFormat="1" applyBorder="1">
      <alignment vertical="center"/>
    </xf>
    <xf numFmtId="49" fontId="0" fillId="0" borderId="9" xfId="0" applyNumberFormat="1" applyBorder="1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14" fontId="0" fillId="0" borderId="9" xfId="0" applyNumberFormat="1" applyBorder="1">
      <alignment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0" fontId="15" fillId="0" borderId="0" xfId="0" applyFont="1">
      <alignment vertical="center"/>
    </xf>
    <xf numFmtId="14" fontId="3" fillId="0" borderId="0" xfId="0" applyNumberFormat="1" applyFont="1" applyFill="1" applyProtection="1">
      <alignment vertical="center"/>
    </xf>
    <xf numFmtId="0" fontId="0" fillId="0" borderId="2" xfId="0" applyFill="1" applyBorder="1" applyProtection="1">
      <alignment vertical="center"/>
    </xf>
    <xf numFmtId="0" fontId="0" fillId="0" borderId="3" xfId="0" applyFill="1" applyBorder="1" applyProtection="1">
      <alignment vertical="center"/>
    </xf>
    <xf numFmtId="0" fontId="0" fillId="0" borderId="4" xfId="0" applyFill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Protection="1">
      <alignment vertical="center"/>
    </xf>
    <xf numFmtId="0" fontId="0" fillId="0" borderId="10" xfId="0" applyBorder="1">
      <alignment vertical="center"/>
    </xf>
    <xf numFmtId="14" fontId="0" fillId="0" borderId="10" xfId="0" applyNumberFormat="1" applyBorder="1">
      <alignment vertical="center"/>
    </xf>
    <xf numFmtId="0" fontId="5" fillId="6" borderId="6" xfId="1" applyFont="1" applyFill="1" applyBorder="1" applyAlignment="1" applyProtection="1">
      <alignment horizontal="center" vertical="center" shrinkToFit="1"/>
    </xf>
    <xf numFmtId="0" fontId="5" fillId="6" borderId="6" xfId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0" fillId="0" borderId="1" xfId="0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right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>
      <alignment vertical="center"/>
    </xf>
    <xf numFmtId="1" fontId="3" fillId="0" borderId="0" xfId="0" applyNumberFormat="1" applyFont="1" applyFill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shrinkToFit="1"/>
    </xf>
    <xf numFmtId="0" fontId="0" fillId="0" borderId="0" xfId="0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shrinkToFit="1"/>
    </xf>
    <xf numFmtId="0" fontId="7" fillId="0" borderId="0" xfId="0" applyFont="1" applyFill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</xf>
    <xf numFmtId="184" fontId="13" fillId="0" borderId="0" xfId="0" applyNumberFormat="1" applyFont="1" applyFill="1" applyBorder="1" applyAlignment="1" applyProtection="1">
      <alignment vertical="center"/>
    </xf>
    <xf numFmtId="177" fontId="0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vertical="center" shrinkToFit="1"/>
      <protection locked="0"/>
    </xf>
    <xf numFmtId="177" fontId="0" fillId="2" borderId="1" xfId="0" applyNumberFormat="1" applyFont="1" applyFill="1" applyBorder="1" applyAlignment="1" applyProtection="1">
      <alignment vertical="center" shrinkToFit="1"/>
      <protection locked="0"/>
    </xf>
    <xf numFmtId="49" fontId="0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0" fillId="2" borderId="1" xfId="0" applyNumberForma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77" fontId="0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177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shrinkToFit="1"/>
    </xf>
    <xf numFmtId="0" fontId="0" fillId="0" borderId="3" xfId="0" applyFont="1" applyFill="1" applyBorder="1" applyProtection="1">
      <alignment vertical="center"/>
    </xf>
    <xf numFmtId="182" fontId="3" fillId="0" borderId="0" xfId="0" applyNumberFormat="1" applyFont="1" applyFill="1" applyAlignment="1" applyProtection="1">
      <alignment horizontal="right" vertical="center"/>
    </xf>
    <xf numFmtId="49" fontId="4" fillId="6" borderId="7" xfId="0" applyNumberFormat="1" applyFont="1" applyFill="1" applyBorder="1" applyAlignment="1" applyProtection="1">
      <alignment horizontal="left" vertical="center"/>
      <protection locked="0"/>
    </xf>
    <xf numFmtId="49" fontId="4" fillId="6" borderId="6" xfId="0" applyNumberFormat="1" applyFont="1" applyFill="1" applyBorder="1" applyAlignment="1" applyProtection="1">
      <alignment horizontal="left" vertical="center"/>
      <protection locked="0"/>
    </xf>
    <xf numFmtId="49" fontId="4" fillId="6" borderId="8" xfId="0" applyNumberFormat="1" applyFont="1" applyFill="1" applyBorder="1" applyAlignment="1" applyProtection="1">
      <alignment horizontal="left" vertical="center"/>
      <protection locked="0"/>
    </xf>
    <xf numFmtId="0" fontId="5" fillId="6" borderId="7" xfId="0" applyFont="1" applyFill="1" applyBorder="1" applyAlignment="1" applyProtection="1">
      <alignment horizontal="left" vertical="center"/>
      <protection locked="0"/>
    </xf>
    <xf numFmtId="0" fontId="5" fillId="6" borderId="6" xfId="0" applyFont="1" applyFill="1" applyBorder="1" applyAlignment="1" applyProtection="1">
      <alignment horizontal="left" vertical="center"/>
      <protection locked="0"/>
    </xf>
    <xf numFmtId="0" fontId="5" fillId="6" borderId="8" xfId="0" applyFont="1" applyFill="1" applyBorder="1" applyAlignment="1" applyProtection="1">
      <alignment horizontal="left" vertical="center"/>
      <protection locked="0"/>
    </xf>
    <xf numFmtId="0" fontId="11" fillId="6" borderId="7" xfId="1" applyFont="1" applyFill="1" applyBorder="1" applyAlignment="1" applyProtection="1">
      <alignment horizontal="left" vertical="center"/>
      <protection locked="0"/>
    </xf>
    <xf numFmtId="0" fontId="11" fillId="6" borderId="6" xfId="1" applyFont="1" applyFill="1" applyBorder="1" applyAlignment="1" applyProtection="1">
      <alignment horizontal="left" vertical="center"/>
      <protection locked="0"/>
    </xf>
    <xf numFmtId="0" fontId="11" fillId="6" borderId="8" xfId="1" applyFont="1" applyFill="1" applyBorder="1" applyAlignment="1" applyProtection="1">
      <alignment horizontal="left" vertical="center"/>
      <protection locked="0"/>
    </xf>
    <xf numFmtId="0" fontId="5" fillId="6" borderId="7" xfId="1" applyFont="1" applyFill="1" applyBorder="1" applyAlignment="1" applyProtection="1">
      <alignment vertical="center" shrinkToFit="1"/>
      <protection locked="0"/>
    </xf>
    <xf numFmtId="0" fontId="5" fillId="6" borderId="6" xfId="1" applyFont="1" applyFill="1" applyBorder="1" applyAlignment="1" applyProtection="1">
      <alignment vertical="center" shrinkToFit="1"/>
      <protection locked="0"/>
    </xf>
    <xf numFmtId="0" fontId="5" fillId="6" borderId="8" xfId="1" applyFont="1" applyFill="1" applyBorder="1" applyAlignment="1" applyProtection="1">
      <alignment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180" fontId="3" fillId="0" borderId="0" xfId="0" applyNumberFormat="1" applyFont="1" applyFill="1" applyAlignment="1" applyProtection="1">
      <alignment horizontal="right" vertical="center"/>
    </xf>
    <xf numFmtId="1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180" fontId="3" fillId="0" borderId="0" xfId="0" applyNumberFormat="1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center" vertical="center"/>
    </xf>
    <xf numFmtId="184" fontId="13" fillId="0" borderId="0" xfId="0" applyNumberFormat="1" applyFont="1" applyFill="1" applyBorder="1" applyAlignment="1" applyProtection="1">
      <alignment horizontal="center" vertical="center"/>
    </xf>
    <xf numFmtId="185" fontId="13" fillId="0" borderId="0" xfId="0" applyNumberFormat="1" applyFont="1" applyFill="1" applyBorder="1" applyAlignment="1" applyProtection="1">
      <alignment horizontal="left" vertical="center"/>
    </xf>
    <xf numFmtId="0" fontId="6" fillId="6" borderId="1" xfId="1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center" vertical="center"/>
    </xf>
    <xf numFmtId="0" fontId="3" fillId="6" borderId="6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 shrinkToFit="1"/>
    </xf>
    <xf numFmtId="0" fontId="0" fillId="0" borderId="6" xfId="0" applyFont="1" applyFill="1" applyBorder="1" applyAlignment="1" applyProtection="1">
      <alignment horizontal="center" vertical="center" shrinkToFit="1"/>
    </xf>
    <xf numFmtId="0" fontId="0" fillId="0" borderId="8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</xf>
    <xf numFmtId="0" fontId="0" fillId="0" borderId="6" xfId="0" applyFill="1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5" borderId="0" xfId="0" applyFill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</cellXfs>
  <cellStyles count="2">
    <cellStyle name="標準" xfId="0" builtinId="0"/>
    <cellStyle name="標準_FIAマスターズ水泳" xfId="1"/>
  </cellStyles>
  <dxfs count="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1:AE55"/>
  <sheetViews>
    <sheetView showGridLines="0" tabSelected="1" workbookViewId="0">
      <selection activeCell="C6" sqref="C6"/>
    </sheetView>
  </sheetViews>
  <sheetFormatPr defaultColWidth="8.85546875" defaultRowHeight="22.5" customHeight="1" x14ac:dyDescent="0.15"/>
  <cols>
    <col min="1" max="1" width="5.28515625" style="4" customWidth="1"/>
    <col min="2" max="2" width="25.7109375" style="4" customWidth="1"/>
    <col min="3" max="27" width="3.7109375" style="4" customWidth="1"/>
    <col min="28" max="28" width="9.42578125" style="4" customWidth="1"/>
    <col min="29" max="29" width="9.7109375" style="4" customWidth="1"/>
    <col min="30" max="33" width="9.140625" style="4" customWidth="1"/>
    <col min="34" max="16384" width="8.85546875" style="4"/>
  </cols>
  <sheetData>
    <row r="1" spans="2:29" ht="18" customHeight="1" x14ac:dyDescent="0.15">
      <c r="B1" s="53" t="s">
        <v>269</v>
      </c>
      <c r="C1" s="2"/>
      <c r="D1" s="2"/>
      <c r="E1" s="2"/>
      <c r="F1" s="2"/>
      <c r="G1" s="2"/>
      <c r="H1" s="2"/>
      <c r="I1" s="2"/>
      <c r="J1" s="2"/>
      <c r="M1" s="134"/>
      <c r="N1" s="134"/>
      <c r="O1" s="134"/>
      <c r="U1" s="162" t="s">
        <v>47</v>
      </c>
      <c r="V1" s="163"/>
      <c r="W1" s="163"/>
      <c r="X1" s="164"/>
    </row>
    <row r="2" spans="2:29" ht="18" customHeight="1" x14ac:dyDescent="0.15">
      <c r="B2" s="51" t="s">
        <v>270</v>
      </c>
      <c r="C2" s="51"/>
      <c r="D2" s="51"/>
      <c r="E2" s="51"/>
      <c r="F2" s="51"/>
      <c r="G2" s="51"/>
      <c r="H2" s="2"/>
      <c r="I2" s="2"/>
      <c r="J2" s="2"/>
      <c r="U2" s="172" t="s">
        <v>273</v>
      </c>
      <c r="V2" s="172"/>
      <c r="W2" s="172"/>
      <c r="X2" s="172"/>
    </row>
    <row r="3" spans="2:29" ht="18" customHeight="1" x14ac:dyDescent="0.15">
      <c r="B3" s="173">
        <v>42956</v>
      </c>
      <c r="C3" s="173"/>
      <c r="D3" s="173"/>
      <c r="E3" s="173"/>
      <c r="F3" s="136" t="s">
        <v>259</v>
      </c>
      <c r="G3" s="174">
        <v>42958</v>
      </c>
      <c r="H3" s="174"/>
      <c r="I3" s="174"/>
      <c r="J3" s="174"/>
      <c r="K3" s="174"/>
      <c r="L3" s="174"/>
      <c r="M3" s="174"/>
      <c r="N3" s="174"/>
      <c r="U3" s="42"/>
      <c r="V3" s="42"/>
      <c r="W3" s="42"/>
      <c r="X3" s="42"/>
    </row>
    <row r="4" spans="2:29" ht="12.75" customHeight="1" x14ac:dyDescent="0.15">
      <c r="H4" s="1"/>
      <c r="I4" s="1"/>
      <c r="J4" s="1"/>
      <c r="P4" s="7" t="s">
        <v>45</v>
      </c>
      <c r="Q4" s="31"/>
      <c r="R4" s="31"/>
      <c r="S4" s="7"/>
      <c r="T4" s="7"/>
      <c r="U4" s="7"/>
      <c r="V4" s="7"/>
      <c r="W4" s="7"/>
    </row>
    <row r="5" spans="2:29" ht="12.75" customHeight="1" x14ac:dyDescent="0.15">
      <c r="B5" s="1"/>
      <c r="C5" s="1"/>
      <c r="D5" s="1"/>
      <c r="E5" s="1"/>
      <c r="F5" s="1"/>
      <c r="G5" s="1"/>
      <c r="H5" s="1"/>
      <c r="I5" s="1"/>
      <c r="J5" s="1"/>
      <c r="T5" s="167"/>
      <c r="U5" s="167"/>
      <c r="V5" s="167"/>
      <c r="W5" s="167"/>
      <c r="X5" s="167"/>
    </row>
    <row r="6" spans="2:29" ht="19.5" customHeight="1" x14ac:dyDescent="0.15">
      <c r="B6" s="114" t="s">
        <v>222</v>
      </c>
      <c r="C6" s="125"/>
      <c r="D6" s="125"/>
      <c r="E6" s="116" t="s">
        <v>162</v>
      </c>
      <c r="F6" s="125"/>
      <c r="G6" s="125"/>
      <c r="H6" s="125"/>
      <c r="I6" s="115"/>
      <c r="P6" s="25" t="s">
        <v>1</v>
      </c>
      <c r="Q6" s="150"/>
      <c r="R6" s="151"/>
      <c r="S6" s="151"/>
      <c r="T6" s="151"/>
      <c r="U6" s="151"/>
      <c r="V6" s="152"/>
      <c r="W6" s="23"/>
      <c r="AB6" s="117" t="str">
        <f>IF(C6="","",C6&amp;D6&amp;F6&amp;G6&amp;H6)</f>
        <v/>
      </c>
    </row>
    <row r="7" spans="2:29" ht="9" customHeight="1" x14ac:dyDescent="0.15">
      <c r="B7" s="16"/>
    </row>
    <row r="8" spans="2:29" ht="19.5" customHeight="1" x14ac:dyDescent="0.15">
      <c r="B8" s="25" t="s">
        <v>0</v>
      </c>
      <c r="C8" s="153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5"/>
    </row>
    <row r="9" spans="2:29" ht="9" customHeight="1" x14ac:dyDescent="0.15">
      <c r="B9" s="16"/>
    </row>
    <row r="10" spans="2:29" ht="14.25" customHeight="1" x14ac:dyDescent="0.15">
      <c r="B10" s="26" t="s">
        <v>22</v>
      </c>
      <c r="C10" s="159"/>
      <c r="D10" s="160"/>
      <c r="E10" s="160"/>
      <c r="F10" s="160"/>
      <c r="G10" s="160"/>
      <c r="H10" s="160"/>
      <c r="I10" s="160"/>
      <c r="J10" s="160"/>
      <c r="K10" s="161"/>
      <c r="M10" s="16"/>
      <c r="AC10" s="52"/>
    </row>
    <row r="11" spans="2:29" ht="14.25" hidden="1" customHeight="1" x14ac:dyDescent="0.15">
      <c r="B11" s="26"/>
      <c r="C11" s="108"/>
      <c r="D11" s="109"/>
      <c r="E11" s="109"/>
      <c r="F11" s="109"/>
      <c r="G11" s="109"/>
      <c r="H11" s="109"/>
      <c r="I11" s="109"/>
      <c r="J11" s="109"/>
      <c r="K11" s="109"/>
    </row>
    <row r="12" spans="2:29" ht="19.5" customHeight="1" x14ac:dyDescent="0.15">
      <c r="B12" s="25" t="s">
        <v>2</v>
      </c>
      <c r="C12" s="175"/>
      <c r="D12" s="175"/>
      <c r="E12" s="175"/>
      <c r="F12" s="175"/>
      <c r="G12" s="175"/>
      <c r="H12" s="175"/>
      <c r="I12" s="175"/>
      <c r="J12" s="175"/>
      <c r="K12" s="175"/>
      <c r="L12" s="24"/>
      <c r="Q12" s="37"/>
      <c r="R12" s="25" t="s">
        <v>48</v>
      </c>
      <c r="S12" s="156"/>
      <c r="T12" s="157"/>
      <c r="U12" s="157"/>
      <c r="V12" s="158"/>
    </row>
    <row r="13" spans="2:29" ht="9" customHeight="1" x14ac:dyDescent="0.15">
      <c r="O13" s="38"/>
    </row>
    <row r="14" spans="2:29" ht="19.5" hidden="1" customHeight="1" x14ac:dyDescent="0.15">
      <c r="B14" s="13" t="s">
        <v>159</v>
      </c>
      <c r="G14" s="169"/>
      <c r="H14" s="170"/>
      <c r="I14" s="170"/>
      <c r="J14" s="170"/>
      <c r="K14" s="170"/>
      <c r="L14" s="170"/>
      <c r="M14" s="171"/>
    </row>
    <row r="15" spans="2:29" ht="19.5" customHeight="1" x14ac:dyDescent="0.15">
      <c r="B15" s="13" t="s">
        <v>23</v>
      </c>
      <c r="C15" s="4" t="s">
        <v>24</v>
      </c>
      <c r="F15" s="165">
        <f>女子申込一覧表!AE208</f>
        <v>0</v>
      </c>
      <c r="G15" s="165"/>
      <c r="K15" s="4" t="s">
        <v>25</v>
      </c>
      <c r="N15" s="165">
        <f>男子申込一覧表!AE106</f>
        <v>0</v>
      </c>
      <c r="O15" s="165"/>
      <c r="S15" s="4" t="s">
        <v>26</v>
      </c>
      <c r="V15" s="168">
        <f>F15+N15</f>
        <v>0</v>
      </c>
      <c r="W15" s="168"/>
    </row>
    <row r="16" spans="2:29" ht="13.5" customHeight="1" x14ac:dyDescent="0.15">
      <c r="B16" s="13"/>
    </row>
    <row r="17" spans="2:31" ht="14.25" customHeight="1" x14ac:dyDescent="0.15">
      <c r="B17" s="13" t="s">
        <v>28</v>
      </c>
      <c r="C17" s="4" t="s">
        <v>24</v>
      </c>
      <c r="E17" s="166">
        <f>女子申込一覧表!AE209</f>
        <v>0</v>
      </c>
      <c r="F17" s="166"/>
      <c r="G17" s="4" t="s">
        <v>17</v>
      </c>
      <c r="I17" s="39"/>
      <c r="K17" s="4" t="s">
        <v>25</v>
      </c>
      <c r="M17" s="166">
        <f>男子申込一覧表!AE107</f>
        <v>0</v>
      </c>
      <c r="N17" s="166"/>
      <c r="O17" s="4" t="s">
        <v>17</v>
      </c>
      <c r="Q17" s="11"/>
      <c r="S17" s="4" t="s">
        <v>26</v>
      </c>
      <c r="U17" s="166">
        <f>E17+M17</f>
        <v>0</v>
      </c>
      <c r="V17" s="166"/>
      <c r="W17" s="4" t="s">
        <v>17</v>
      </c>
    </row>
    <row r="18" spans="2:31" ht="13.5" customHeight="1" x14ac:dyDescent="0.15">
      <c r="B18" s="13"/>
    </row>
    <row r="19" spans="2:31" ht="19.5" customHeight="1" x14ac:dyDescent="0.15">
      <c r="B19" s="13" t="s">
        <v>27</v>
      </c>
      <c r="C19" s="4" t="s">
        <v>29</v>
      </c>
      <c r="H19" s="149">
        <f>リレーエントリー用紙!BA18</f>
        <v>0</v>
      </c>
      <c r="I19" s="149"/>
      <c r="J19" s="149"/>
      <c r="L19" s="4" t="s">
        <v>32</v>
      </c>
      <c r="P19" s="149">
        <f>リレーエントリー用紙!BA17+リレーエントリー用紙!BA19</f>
        <v>0</v>
      </c>
      <c r="Q19" s="149"/>
      <c r="R19" s="149"/>
    </row>
    <row r="20" spans="2:31" ht="19.5" customHeight="1" x14ac:dyDescent="0.15">
      <c r="B20" s="13"/>
      <c r="C20" s="4" t="s">
        <v>30</v>
      </c>
      <c r="H20" s="149">
        <f>リレーエントリー用紙!BA15</f>
        <v>0</v>
      </c>
      <c r="I20" s="149"/>
      <c r="J20" s="149"/>
      <c r="L20" s="4" t="s">
        <v>33</v>
      </c>
      <c r="P20" s="149">
        <f>リレーエントリー用紙!BA14+リレーエントリー用紙!BA16</f>
        <v>0</v>
      </c>
      <c r="Q20" s="149"/>
      <c r="R20" s="149"/>
    </row>
    <row r="21" spans="2:31" ht="19.5" hidden="1" customHeight="1" x14ac:dyDescent="0.15">
      <c r="B21" s="13"/>
      <c r="C21" s="4" t="s">
        <v>31</v>
      </c>
      <c r="H21" s="149">
        <f>リレーエントリー用紙!BA19</f>
        <v>0</v>
      </c>
      <c r="I21" s="149"/>
      <c r="J21" s="149"/>
      <c r="L21" s="4" t="s">
        <v>34</v>
      </c>
      <c r="P21" s="149">
        <f>リレーエントリー用紙!BA18</f>
        <v>0</v>
      </c>
      <c r="Q21" s="149"/>
      <c r="R21" s="149"/>
    </row>
    <row r="22" spans="2:31" ht="19.5" customHeight="1" x14ac:dyDescent="0.15">
      <c r="B22" s="13"/>
      <c r="L22" s="4" t="s">
        <v>35</v>
      </c>
      <c r="P22" s="149">
        <f>SUM(H19:J20)+SUM(P19:R20)</f>
        <v>0</v>
      </c>
      <c r="Q22" s="149"/>
      <c r="R22" s="149"/>
    </row>
    <row r="23" spans="2:31" ht="17.25" hidden="1" x14ac:dyDescent="0.15">
      <c r="B23" s="13"/>
      <c r="P23" s="36"/>
      <c r="Q23" s="36"/>
      <c r="R23" s="36"/>
    </row>
    <row r="24" spans="2:31" ht="17.25" hidden="1" x14ac:dyDescent="0.15">
      <c r="B24" s="13" t="s">
        <v>165</v>
      </c>
      <c r="T24" s="35"/>
      <c r="U24" s="35"/>
      <c r="V24" s="35"/>
      <c r="W24" s="35"/>
    </row>
    <row r="25" spans="2:31" ht="14.25" hidden="1" x14ac:dyDescent="0.15">
      <c r="B25" s="4" t="s">
        <v>210</v>
      </c>
      <c r="G25" s="179" t="s">
        <v>214</v>
      </c>
      <c r="H25" s="180"/>
      <c r="I25" s="180"/>
      <c r="J25" s="180"/>
      <c r="K25" s="181"/>
      <c r="AB25" s="4">
        <f>IF(G25="出場する",1,0)</f>
        <v>0</v>
      </c>
      <c r="AD25" s="4">
        <v>11</v>
      </c>
      <c r="AE25" s="4" t="s">
        <v>198</v>
      </c>
    </row>
    <row r="26" spans="2:31" ht="14.25" hidden="1" x14ac:dyDescent="0.15">
      <c r="B26" s="4" t="s">
        <v>211</v>
      </c>
      <c r="G26" s="179" t="s">
        <v>214</v>
      </c>
      <c r="H26" s="180"/>
      <c r="I26" s="180"/>
      <c r="J26" s="180"/>
      <c r="K26" s="181"/>
      <c r="AB26" s="4">
        <f>IF(G26="出場する",1,0)</f>
        <v>0</v>
      </c>
      <c r="AD26" s="4">
        <v>12</v>
      </c>
      <c r="AE26" s="4" t="s">
        <v>199</v>
      </c>
    </row>
    <row r="27" spans="2:31" ht="14.25" hidden="1" x14ac:dyDescent="0.15">
      <c r="B27" s="4" t="s">
        <v>212</v>
      </c>
      <c r="G27" s="179" t="s">
        <v>214</v>
      </c>
      <c r="H27" s="180"/>
      <c r="I27" s="180"/>
      <c r="J27" s="180"/>
      <c r="K27" s="181"/>
      <c r="AB27" s="4">
        <f>IF(G27="出場する",1,0)</f>
        <v>0</v>
      </c>
      <c r="AD27" s="4">
        <v>13</v>
      </c>
      <c r="AE27" s="4" t="s">
        <v>200</v>
      </c>
    </row>
    <row r="28" spans="2:31" ht="14.25" hidden="1" x14ac:dyDescent="0.15">
      <c r="B28" s="4" t="s">
        <v>213</v>
      </c>
      <c r="G28" s="179" t="s">
        <v>214</v>
      </c>
      <c r="H28" s="180"/>
      <c r="I28" s="180"/>
      <c r="J28" s="180"/>
      <c r="K28" s="181"/>
      <c r="AB28" s="4">
        <f>IF(G28="出場する",1,0)</f>
        <v>0</v>
      </c>
      <c r="AD28" s="4">
        <v>14</v>
      </c>
      <c r="AE28" s="4" t="s">
        <v>201</v>
      </c>
    </row>
    <row r="29" spans="2:31" ht="14.25" hidden="1" x14ac:dyDescent="0.15">
      <c r="B29" s="4" t="s">
        <v>215</v>
      </c>
      <c r="G29" s="179" t="s">
        <v>214</v>
      </c>
      <c r="H29" s="180"/>
      <c r="I29" s="180"/>
      <c r="J29" s="180"/>
      <c r="K29" s="181"/>
      <c r="AB29" s="4">
        <f>IF(G29="出場する",1,0)</f>
        <v>0</v>
      </c>
      <c r="AD29" s="4">
        <v>15</v>
      </c>
      <c r="AE29" s="4" t="s">
        <v>202</v>
      </c>
    </row>
    <row r="30" spans="2:31" ht="14.25" hidden="1" x14ac:dyDescent="0.15">
      <c r="B30" s="4" t="s">
        <v>206</v>
      </c>
      <c r="G30" s="179" t="s">
        <v>214</v>
      </c>
      <c r="H30" s="180"/>
      <c r="I30" s="180"/>
      <c r="J30" s="180"/>
      <c r="K30" s="181"/>
      <c r="AB30" s="4">
        <f t="shared" ref="AB30:AB40" si="0">IF(G30="出場する",1,0)</f>
        <v>0</v>
      </c>
    </row>
    <row r="31" spans="2:31" ht="14.25" hidden="1" x14ac:dyDescent="0.15">
      <c r="B31" s="4" t="s">
        <v>216</v>
      </c>
      <c r="G31" s="179" t="s">
        <v>214</v>
      </c>
      <c r="H31" s="180"/>
      <c r="I31" s="180"/>
      <c r="J31" s="180"/>
      <c r="K31" s="181"/>
      <c r="AB31" s="4">
        <f t="shared" si="0"/>
        <v>0</v>
      </c>
    </row>
    <row r="32" spans="2:31" ht="14.25" hidden="1" x14ac:dyDescent="0.15">
      <c r="B32" s="4" t="s">
        <v>207</v>
      </c>
      <c r="G32" s="179" t="s">
        <v>214</v>
      </c>
      <c r="H32" s="180"/>
      <c r="I32" s="180"/>
      <c r="J32" s="180"/>
      <c r="K32" s="181"/>
      <c r="N32" s="37"/>
      <c r="AB32" s="4">
        <f t="shared" si="0"/>
        <v>0</v>
      </c>
    </row>
    <row r="33" spans="2:28" ht="14.25" hidden="1" x14ac:dyDescent="0.15">
      <c r="B33" s="4" t="s">
        <v>217</v>
      </c>
      <c r="G33" s="179" t="s">
        <v>214</v>
      </c>
      <c r="H33" s="180"/>
      <c r="I33" s="180"/>
      <c r="J33" s="180"/>
      <c r="K33" s="181"/>
      <c r="AB33" s="4">
        <f t="shared" si="0"/>
        <v>0</v>
      </c>
    </row>
    <row r="34" spans="2:28" ht="14.25" hidden="1" x14ac:dyDescent="0.15">
      <c r="B34" s="4" t="s">
        <v>208</v>
      </c>
      <c r="G34" s="179" t="s">
        <v>214</v>
      </c>
      <c r="H34" s="180"/>
      <c r="I34" s="180"/>
      <c r="J34" s="180"/>
      <c r="K34" s="181"/>
      <c r="AB34" s="4">
        <f t="shared" si="0"/>
        <v>0</v>
      </c>
    </row>
    <row r="35" spans="2:28" ht="14.25" hidden="1" x14ac:dyDescent="0.15">
      <c r="B35" s="4" t="s">
        <v>218</v>
      </c>
      <c r="G35" s="179" t="s">
        <v>214</v>
      </c>
      <c r="H35" s="180"/>
      <c r="I35" s="180"/>
      <c r="J35" s="180"/>
      <c r="K35" s="181"/>
      <c r="AB35" s="4">
        <f t="shared" si="0"/>
        <v>0</v>
      </c>
    </row>
    <row r="36" spans="2:28" ht="14.25" hidden="1" x14ac:dyDescent="0.15">
      <c r="B36" s="4" t="s">
        <v>209</v>
      </c>
      <c r="G36" s="179" t="s">
        <v>214</v>
      </c>
      <c r="H36" s="180"/>
      <c r="I36" s="180"/>
      <c r="J36" s="180"/>
      <c r="K36" s="181"/>
      <c r="AB36" s="4">
        <f t="shared" si="0"/>
        <v>0</v>
      </c>
    </row>
    <row r="37" spans="2:28" ht="14.25" hidden="1" x14ac:dyDescent="0.15">
      <c r="G37" s="176"/>
      <c r="H37" s="177"/>
      <c r="I37" s="177"/>
      <c r="J37" s="177"/>
      <c r="K37" s="178"/>
      <c r="AB37" s="4">
        <f t="shared" si="0"/>
        <v>0</v>
      </c>
    </row>
    <row r="38" spans="2:28" ht="14.25" hidden="1" x14ac:dyDescent="0.15">
      <c r="G38" s="176"/>
      <c r="H38" s="177"/>
      <c r="I38" s="177"/>
      <c r="J38" s="177"/>
      <c r="K38" s="178"/>
      <c r="AB38" s="4">
        <f t="shared" si="0"/>
        <v>0</v>
      </c>
    </row>
    <row r="39" spans="2:28" ht="14.25" hidden="1" x14ac:dyDescent="0.15">
      <c r="G39" s="176"/>
      <c r="H39" s="177"/>
      <c r="I39" s="177"/>
      <c r="J39" s="177"/>
      <c r="K39" s="178"/>
      <c r="AB39" s="4">
        <f t="shared" si="0"/>
        <v>0</v>
      </c>
    </row>
    <row r="40" spans="2:28" ht="14.25" hidden="1" x14ac:dyDescent="0.15">
      <c r="G40" s="176"/>
      <c r="H40" s="177"/>
      <c r="I40" s="177"/>
      <c r="J40" s="177"/>
      <c r="K40" s="178"/>
      <c r="AB40" s="4">
        <f t="shared" si="0"/>
        <v>0</v>
      </c>
    </row>
    <row r="41" spans="2:28" ht="14.25" hidden="1" x14ac:dyDescent="0.15"/>
    <row r="42" spans="2:28" ht="14.25" hidden="1" x14ac:dyDescent="0.15"/>
    <row r="43" spans="2:28" ht="14.25" x14ac:dyDescent="0.15"/>
    <row r="44" spans="2:28" ht="14.25" x14ac:dyDescent="0.15"/>
    <row r="45" spans="2:28" ht="14.25" x14ac:dyDescent="0.15"/>
    <row r="46" spans="2:28" ht="14.25" x14ac:dyDescent="0.15"/>
    <row r="47" spans="2:28" ht="14.25" x14ac:dyDescent="0.15"/>
    <row r="48" spans="2:28" ht="14.25" x14ac:dyDescent="0.15"/>
    <row r="49" ht="14.25" x14ac:dyDescent="0.15"/>
    <row r="50" ht="14.25" x14ac:dyDescent="0.15"/>
    <row r="51" ht="14.25" x14ac:dyDescent="0.15"/>
    <row r="52" ht="14.25" x14ac:dyDescent="0.15"/>
    <row r="53" ht="14.25" x14ac:dyDescent="0.15"/>
    <row r="54" ht="14.25" x14ac:dyDescent="0.15"/>
    <row r="55" ht="14.25" x14ac:dyDescent="0.15"/>
  </sheetData>
  <sheetProtection password="C18F" sheet="1" objects="1" scenarios="1" selectLockedCells="1"/>
  <mergeCells count="40">
    <mergeCell ref="G32:K32"/>
    <mergeCell ref="G39:K39"/>
    <mergeCell ref="G25:K25"/>
    <mergeCell ref="G26:K26"/>
    <mergeCell ref="G27:K27"/>
    <mergeCell ref="G28:K28"/>
    <mergeCell ref="G29:K29"/>
    <mergeCell ref="G33:K33"/>
    <mergeCell ref="G31:K31"/>
    <mergeCell ref="G30:K30"/>
    <mergeCell ref="G40:K40"/>
    <mergeCell ref="G34:K34"/>
    <mergeCell ref="G36:K36"/>
    <mergeCell ref="G38:K38"/>
    <mergeCell ref="G35:K35"/>
    <mergeCell ref="G37:K37"/>
    <mergeCell ref="U1:X1"/>
    <mergeCell ref="F15:G15"/>
    <mergeCell ref="M17:N17"/>
    <mergeCell ref="T5:X5"/>
    <mergeCell ref="V15:W15"/>
    <mergeCell ref="U17:V17"/>
    <mergeCell ref="G14:M14"/>
    <mergeCell ref="E17:F17"/>
    <mergeCell ref="U2:X2"/>
    <mergeCell ref="B3:E3"/>
    <mergeCell ref="G3:N3"/>
    <mergeCell ref="C12:K12"/>
    <mergeCell ref="N15:O15"/>
    <mergeCell ref="P22:R22"/>
    <mergeCell ref="H19:J19"/>
    <mergeCell ref="Q6:V6"/>
    <mergeCell ref="C8:W8"/>
    <mergeCell ref="S12:V12"/>
    <mergeCell ref="C10:K10"/>
    <mergeCell ref="P19:R19"/>
    <mergeCell ref="P21:R21"/>
    <mergeCell ref="H20:J20"/>
    <mergeCell ref="H21:J21"/>
    <mergeCell ref="P20:R20"/>
  </mergeCells>
  <phoneticPr fontId="2"/>
  <dataValidations xWindow="344" yWindow="836" count="9">
    <dataValidation type="list" allowBlank="1" showInputMessage="1" showErrorMessage="1" promptTitle="リレー種目" prompt="出場する・しないを選択して下さい。" sqref="G25:K40">
      <formula1>"出場する,出場しない"</formula1>
    </dataValidation>
    <dataValidation type="list" allowBlank="1" showInputMessage="1" showErrorMessage="1" prompt="個人種目入力後に選択してください" sqref="G14:M14">
      <formula1>$AA$6:$AA$132</formula1>
    </dataValidation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2">
      <formula1>0</formula1>
      <formula2>8</formula2>
    </dataValidation>
    <dataValidation imeMode="off" allowBlank="1" errorTitle="入力確認" error="0～9の数字を１桁づつ入力して下さい。" promptTitle="チーム登録番号入力" prompt="マスターズ協会団体登録番号を_x000a_１セルに１桁づつ入力して下さい。" sqref="I6"/>
    <dataValidation type="textLength" imeMode="on" allowBlank="1" showInputMessage="1" showErrorMessage="1" errorTitle="入力確認" error="全角６文字以内で入力して下さい。" promptTitle="略称名" prompt="チーム略称を全角６文字以内で入力して下さい。" sqref="Q6:V6">
      <formula1>0</formula1>
      <formula2>6</formula2>
    </dataValidation>
    <dataValidation imeMode="on" allowBlank="1" showInputMessage="1" showErrorMessage="1" promptTitle="チーム名" prompt="チーム正式名称を入力して下さい。" sqref="C8:W8"/>
    <dataValidation imeMode="on" allowBlank="1" showInputMessage="1" showErrorMessage="1" promptTitle="申込責任者名" prompt="申込責任者名を入力して下さい。" sqref="C12:K12"/>
    <dataValidation imeMode="halfKatakana" allowBlank="1" showInputMessage="1" showErrorMessage="1" promptTitle="連絡責任者フリガナ" prompt="連絡責任者のフリガナを半角カタカナで入力して下さい。" sqref="C10"/>
    <dataValidation type="whole" imeMode="off" allowBlank="1" showInputMessage="1" showErrorMessage="1" errorTitle="入力確認" error="0～9の数字を１桁づつ入力して下さい。" promptTitle="チーム登録番号入力" prompt="日本水泳連盟団体登録番号を_x000a_１セルに１桁づつ入力して下さい。" sqref="C6:D6 F6:H6">
      <formula1>0</formula1>
      <formula2>9</formula2>
    </dataValidation>
  </dataValidations>
  <pageMargins left="0.39370078740157483" right="0.39370078740157483" top="0.59055118110236227" bottom="0.39370078740157483" header="0.51181102362204722" footer="0.51181102362204722"/>
  <pageSetup paperSize="9" orientation="portrait" horizont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CH209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5546875" defaultRowHeight="16.5" customHeight="1" x14ac:dyDescent="0.15"/>
  <cols>
    <col min="1" max="1" width="4.7109375" style="11" customWidth="1"/>
    <col min="2" max="2" width="12.42578125" style="4" customWidth="1"/>
    <col min="3" max="3" width="9.7109375" style="11" hidden="1" customWidth="1"/>
    <col min="4" max="4" width="6.42578125" style="11" hidden="1" customWidth="1"/>
    <col min="5" max="5" width="6.7109375" style="11" hidden="1" customWidth="1"/>
    <col min="6" max="7" width="9.7109375" style="4" customWidth="1"/>
    <col min="8" max="9" width="8.7109375" style="4" customWidth="1"/>
    <col min="10" max="10" width="18.7109375" style="6" customWidth="1"/>
    <col min="11" max="12" width="9.7109375" style="4" customWidth="1"/>
    <col min="13" max="13" width="18.7109375" style="6" customWidth="1"/>
    <col min="14" max="15" width="9.7109375" style="4" customWidth="1"/>
    <col min="16" max="20" width="18.7109375" style="6" hidden="1" customWidth="1"/>
    <col min="21" max="21" width="9.7109375" style="4" hidden="1" customWidth="1"/>
    <col min="22" max="22" width="9.7109375" style="11" hidden="1" customWidth="1"/>
    <col min="23" max="23" width="11.85546875" style="4" hidden="1" customWidth="1"/>
    <col min="24" max="24" width="5.7109375" style="4" bestFit="1" customWidth="1"/>
    <col min="25" max="25" width="5.7109375" style="128" customWidth="1"/>
    <col min="26" max="26" width="5.7109375" style="4" hidden="1" customWidth="1"/>
    <col min="27" max="27" width="4" style="4" hidden="1" customWidth="1"/>
    <col min="28" max="30" width="3.7109375" style="56" hidden="1" customWidth="1"/>
    <col min="31" max="31" width="11.85546875" style="56" hidden="1" customWidth="1"/>
    <col min="32" max="33" width="9.7109375" style="56" hidden="1" customWidth="1"/>
    <col min="34" max="34" width="16.140625" style="56" hidden="1" customWidth="1"/>
    <col min="35" max="35" width="11.85546875" style="56" hidden="1" customWidth="1"/>
    <col min="36" max="36" width="11.7109375" style="56" hidden="1" customWidth="1"/>
    <col min="37" max="37" width="4.7109375" style="56" hidden="1" customWidth="1"/>
    <col min="38" max="38" width="20.85546875" style="56" hidden="1" customWidth="1"/>
    <col min="39" max="39" width="5.7109375" style="56" hidden="1" customWidth="1"/>
    <col min="40" max="40" width="7.7109375" style="56" hidden="1" customWidth="1"/>
    <col min="41" max="41" width="11" style="56" hidden="1" customWidth="1"/>
    <col min="42" max="42" width="4.140625" style="56" hidden="1" customWidth="1"/>
    <col min="43" max="43" width="7.7109375" style="56" hidden="1" customWidth="1"/>
    <col min="44" max="45" width="3.7109375" style="56" hidden="1" customWidth="1"/>
    <col min="46" max="46" width="2.7109375" style="56" hidden="1" customWidth="1"/>
    <col min="47" max="48" width="11.85546875" style="56" hidden="1" customWidth="1"/>
    <col min="49" max="49" width="5.7109375" style="56" hidden="1" customWidth="1"/>
    <col min="50" max="50" width="3.7109375" style="56" hidden="1" customWidth="1"/>
    <col min="51" max="51" width="5.7109375" style="56" hidden="1" customWidth="1"/>
    <col min="52" max="52" width="11.85546875" style="56" hidden="1" customWidth="1"/>
    <col min="53" max="53" width="4.7109375" style="56" hidden="1" customWidth="1"/>
    <col min="54" max="54" width="5.7109375" style="56" hidden="1" customWidth="1"/>
    <col min="55" max="55" width="9.7109375" style="56" hidden="1" customWidth="1"/>
    <col min="56" max="57" width="5.7109375" style="56" hidden="1" customWidth="1"/>
    <col min="58" max="58" width="9.7109375" style="56" hidden="1" customWidth="1"/>
    <col min="59" max="59" width="5.7109375" style="56" hidden="1" customWidth="1"/>
    <col min="60" max="60" width="9.7109375" style="56" hidden="1" customWidth="1"/>
    <col min="61" max="61" width="5.7109375" style="56" hidden="1" customWidth="1"/>
    <col min="62" max="62" width="6.28515625" style="4" hidden="1" customWidth="1"/>
    <col min="63" max="64" width="4" style="4" hidden="1" customWidth="1"/>
    <col min="65" max="66" width="6.28515625" style="4" hidden="1" customWidth="1"/>
    <col min="67" max="67" width="11" style="4" hidden="1" customWidth="1"/>
    <col min="68" max="68" width="4" style="4" hidden="1" customWidth="1"/>
    <col min="69" max="69" width="6.28515625" style="4" hidden="1" customWidth="1"/>
    <col min="70" max="70" width="11" style="4" hidden="1" customWidth="1"/>
    <col min="71" max="71" width="4" style="4" hidden="1" customWidth="1"/>
    <col min="72" max="72" width="6.28515625" style="4" hidden="1" customWidth="1"/>
    <col min="73" max="75" width="12.28515625" style="4" hidden="1" customWidth="1"/>
    <col min="76" max="76" width="13.5703125" style="4" hidden="1" customWidth="1"/>
    <col min="77" max="77" width="9.140625" style="4" hidden="1" customWidth="1"/>
    <col min="78" max="78" width="3.7109375" style="98" hidden="1" customWidth="1"/>
    <col min="79" max="81" width="5.7109375" style="98" hidden="1" customWidth="1"/>
    <col min="82" max="82" width="9.140625" style="4" hidden="1" customWidth="1"/>
    <col min="83" max="83" width="9.7109375" style="4" hidden="1" customWidth="1"/>
    <col min="84" max="86" width="9.140625" style="4" hidden="1" customWidth="1"/>
    <col min="87" max="16384" width="8.85546875" style="4"/>
  </cols>
  <sheetData>
    <row r="1" spans="1:83" ht="16.5" customHeight="1" x14ac:dyDescent="0.15">
      <c r="A1" s="27" t="str">
        <f>申込書!B1</f>
        <v>第６９回西日本医科学生総合体育大会</v>
      </c>
      <c r="J1" s="28"/>
      <c r="K1" s="17"/>
      <c r="L1" s="17"/>
      <c r="M1" s="162" t="s">
        <v>193</v>
      </c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4"/>
      <c r="Y1" s="42"/>
      <c r="Z1" s="42"/>
      <c r="AH1" s="104" t="s">
        <v>187</v>
      </c>
      <c r="AI1" s="105">
        <f>申込書!B3</f>
        <v>42956</v>
      </c>
      <c r="AJ1" s="7"/>
      <c r="AK1" s="7"/>
      <c r="AL1" s="7"/>
      <c r="AM1" s="7"/>
      <c r="AN1" s="7"/>
      <c r="AO1" s="4" t="str">
        <f>YEAR(AI1)&amp;RIGHT("0"&amp;MONTH(AI1),2)&amp;RIGHT("0"&amp;DAY(AI1),2)</f>
        <v>20170809</v>
      </c>
    </row>
    <row r="2" spans="1:83" ht="16.5" customHeight="1" x14ac:dyDescent="0.15">
      <c r="A2" s="3" t="str">
        <f>申込書!C6&amp;申込書!D6&amp;"-"&amp;申込書!F6&amp;申込書!G6&amp;申込書!H6</f>
        <v>-</v>
      </c>
      <c r="M2" s="7" t="s">
        <v>45</v>
      </c>
      <c r="P2" s="7" t="s">
        <v>45</v>
      </c>
      <c r="Q2" s="7"/>
      <c r="R2" s="7"/>
      <c r="S2" s="7"/>
      <c r="T2" s="7"/>
      <c r="AH2" s="104" t="s">
        <v>188</v>
      </c>
      <c r="AI2" s="105">
        <f>DATEVALUE(YEAR(AI1)&amp;"/04/01")</f>
        <v>42826</v>
      </c>
      <c r="AJ2" s="7"/>
      <c r="AK2" s="7"/>
      <c r="AL2" s="7"/>
      <c r="AM2" s="7"/>
      <c r="AN2" s="7"/>
      <c r="AO2" s="4" t="str">
        <f>YEAR(AI2)&amp;RIGHT("0"&amp;MONTH(AI2),2)&amp;RIGHT("0"&amp;DAY(AI2),2)</f>
        <v>20170401</v>
      </c>
    </row>
    <row r="3" spans="1:83" ht="16.5" customHeight="1" x14ac:dyDescent="0.15">
      <c r="A3" s="5" t="str">
        <f>IF(申込書!C8="","チーム登録を行って下さい",申込書!C8)</f>
        <v>チーム登録を行って下さい</v>
      </c>
      <c r="C3" s="5"/>
      <c r="D3" s="5"/>
      <c r="E3" s="5"/>
      <c r="F3" s="5"/>
      <c r="G3" s="5"/>
      <c r="H3" s="5"/>
      <c r="I3" s="5"/>
    </row>
    <row r="4" spans="1:83" s="11" customFormat="1" ht="24.75" customHeight="1" x14ac:dyDescent="0.15">
      <c r="A4" s="54" t="s">
        <v>5</v>
      </c>
      <c r="B4" s="54" t="s">
        <v>3</v>
      </c>
      <c r="C4" s="55" t="s">
        <v>4</v>
      </c>
      <c r="D4" s="54" t="s">
        <v>61</v>
      </c>
      <c r="E4" s="54" t="s">
        <v>99</v>
      </c>
      <c r="F4" s="54" t="s">
        <v>6</v>
      </c>
      <c r="G4" s="54" t="s">
        <v>7</v>
      </c>
      <c r="H4" s="54" t="s">
        <v>8</v>
      </c>
      <c r="I4" s="54" t="s">
        <v>9</v>
      </c>
      <c r="J4" s="182" t="s">
        <v>59</v>
      </c>
      <c r="K4" s="183"/>
      <c r="L4" s="184"/>
      <c r="M4" s="182" t="s">
        <v>60</v>
      </c>
      <c r="N4" s="183"/>
      <c r="O4" s="184"/>
      <c r="P4" s="189" t="s">
        <v>161</v>
      </c>
      <c r="Q4" s="190"/>
      <c r="R4" s="190"/>
      <c r="S4" s="190"/>
      <c r="T4" s="190"/>
      <c r="U4" s="184"/>
      <c r="V4" s="188" t="s">
        <v>94</v>
      </c>
      <c r="W4" s="188"/>
      <c r="X4" s="54" t="s">
        <v>19</v>
      </c>
      <c r="Y4" s="130" t="s">
        <v>189</v>
      </c>
      <c r="Z4" s="54" t="s">
        <v>98</v>
      </c>
      <c r="AA4" s="10"/>
      <c r="AB4" s="55" t="s">
        <v>39</v>
      </c>
      <c r="AC4" s="55" t="s">
        <v>40</v>
      </c>
      <c r="AD4" s="95" t="s">
        <v>41</v>
      </c>
      <c r="AE4" s="55" t="s">
        <v>38</v>
      </c>
      <c r="AF4" s="55" t="s">
        <v>43</v>
      </c>
      <c r="AG4" s="55" t="s">
        <v>124</v>
      </c>
      <c r="AH4" s="55" t="s">
        <v>124</v>
      </c>
      <c r="AI4" s="55" t="s">
        <v>124</v>
      </c>
      <c r="AJ4" s="70"/>
      <c r="AK4" s="57"/>
      <c r="AL4" s="74"/>
      <c r="AM4" s="30" t="s">
        <v>119</v>
      </c>
      <c r="AN4" s="40"/>
      <c r="AO4" s="40"/>
      <c r="AP4" s="57"/>
      <c r="AQ4" s="57" t="s">
        <v>105</v>
      </c>
      <c r="AR4" s="57"/>
      <c r="AS4" s="57"/>
      <c r="AT4" s="57"/>
      <c r="AU4" s="57" t="s">
        <v>95</v>
      </c>
      <c r="AV4" s="57" t="s">
        <v>106</v>
      </c>
      <c r="AW4" s="57" t="s">
        <v>20</v>
      </c>
      <c r="AX4" s="57"/>
      <c r="AY4" s="57" t="s">
        <v>100</v>
      </c>
      <c r="AZ4" s="57" t="s">
        <v>96</v>
      </c>
      <c r="BA4" s="57"/>
      <c r="BB4" s="15" t="s">
        <v>19</v>
      </c>
      <c r="BC4" s="15" t="s">
        <v>192</v>
      </c>
      <c r="BD4" s="15" t="s">
        <v>190</v>
      </c>
      <c r="BE4" s="15" t="s">
        <v>189</v>
      </c>
      <c r="BF4" s="15" t="s">
        <v>191</v>
      </c>
      <c r="BG4" s="15" t="s">
        <v>139</v>
      </c>
      <c r="BH4" s="57" t="s">
        <v>97</v>
      </c>
      <c r="BI4" s="57" t="s">
        <v>99</v>
      </c>
      <c r="BJ4" s="185" t="s">
        <v>112</v>
      </c>
      <c r="BK4" s="186"/>
      <c r="BL4" s="187"/>
      <c r="BM4" s="185" t="s">
        <v>59</v>
      </c>
      <c r="BN4" s="186"/>
      <c r="BO4" s="187"/>
      <c r="BP4" s="185" t="s">
        <v>60</v>
      </c>
      <c r="BQ4" s="186"/>
      <c r="BR4" s="187"/>
      <c r="BS4" s="185" t="s">
        <v>161</v>
      </c>
      <c r="BT4" s="187"/>
      <c r="BU4" s="185" t="s">
        <v>138</v>
      </c>
      <c r="BV4" s="186"/>
      <c r="BW4" s="187"/>
      <c r="BZ4" s="98"/>
      <c r="CA4" s="98"/>
      <c r="CB4" s="98"/>
      <c r="CC4" s="98"/>
    </row>
    <row r="5" spans="1:83" ht="24.75" customHeight="1" x14ac:dyDescent="0.15">
      <c r="A5" s="5" t="s">
        <v>36</v>
      </c>
      <c r="B5" s="56"/>
      <c r="C5" s="57"/>
      <c r="D5" s="57"/>
      <c r="E5" s="57"/>
      <c r="F5" s="56"/>
      <c r="G5" s="56"/>
      <c r="H5" s="56"/>
      <c r="I5" s="56"/>
      <c r="J5" s="55" t="s">
        <v>58</v>
      </c>
      <c r="K5" s="54" t="s">
        <v>121</v>
      </c>
      <c r="L5" s="113" t="s">
        <v>240</v>
      </c>
      <c r="M5" s="55" t="s">
        <v>58</v>
      </c>
      <c r="N5" s="54" t="s">
        <v>121</v>
      </c>
      <c r="O5" s="113" t="s">
        <v>240</v>
      </c>
      <c r="P5" s="94" t="s">
        <v>58</v>
      </c>
      <c r="Q5" s="99"/>
      <c r="R5" s="99"/>
      <c r="S5" s="99"/>
      <c r="T5" s="99"/>
      <c r="U5" s="54" t="s">
        <v>18</v>
      </c>
      <c r="V5" s="54" t="s">
        <v>122</v>
      </c>
      <c r="W5" s="54" t="s">
        <v>50</v>
      </c>
      <c r="X5" s="58"/>
      <c r="Y5" s="54"/>
      <c r="Z5" s="58"/>
      <c r="AB5" s="58"/>
      <c r="AC5" s="58"/>
      <c r="AD5" s="58"/>
      <c r="AE5" s="58"/>
      <c r="AF5" s="58"/>
      <c r="AG5" s="58"/>
      <c r="AH5" s="191" t="s">
        <v>129</v>
      </c>
      <c r="AI5" s="192"/>
      <c r="AL5" s="90" t="s">
        <v>158</v>
      </c>
      <c r="AM5" s="20" t="s">
        <v>5</v>
      </c>
      <c r="AN5" s="20" t="s">
        <v>156</v>
      </c>
      <c r="AO5" s="20" t="s">
        <v>157</v>
      </c>
      <c r="AR5" s="56">
        <v>0</v>
      </c>
      <c r="BG5" s="15" t="s">
        <v>99</v>
      </c>
      <c r="BJ5" s="9" t="s">
        <v>39</v>
      </c>
      <c r="BK5" s="9" t="s">
        <v>40</v>
      </c>
      <c r="BL5" s="93" t="s">
        <v>41</v>
      </c>
      <c r="BM5" s="9" t="s">
        <v>5</v>
      </c>
      <c r="BN5" s="9" t="s">
        <v>103</v>
      </c>
      <c r="BO5" s="124" t="s">
        <v>239</v>
      </c>
      <c r="BP5" s="9" t="s">
        <v>5</v>
      </c>
      <c r="BQ5" s="9" t="s">
        <v>103</v>
      </c>
      <c r="BR5" s="124" t="s">
        <v>239</v>
      </c>
      <c r="BS5" s="93" t="s">
        <v>5</v>
      </c>
      <c r="BT5" s="93" t="s">
        <v>103</v>
      </c>
      <c r="BU5" s="9" t="s">
        <v>39</v>
      </c>
      <c r="BV5" s="9" t="s">
        <v>40</v>
      </c>
      <c r="BW5" s="93" t="s">
        <v>41</v>
      </c>
      <c r="BX5" s="4" t="s">
        <v>3</v>
      </c>
      <c r="BZ5" s="102"/>
      <c r="CA5" s="103"/>
      <c r="CB5" s="15" t="s">
        <v>132</v>
      </c>
      <c r="CC5" s="15" t="s">
        <v>133</v>
      </c>
    </row>
    <row r="6" spans="1:83" ht="24.75" customHeight="1" x14ac:dyDescent="0.15">
      <c r="A6" s="55" t="str">
        <f>IF(B6="","",1)</f>
        <v/>
      </c>
      <c r="B6" s="97"/>
      <c r="C6" s="60"/>
      <c r="D6" s="60"/>
      <c r="E6" s="60"/>
      <c r="F6" s="143"/>
      <c r="G6" s="143"/>
      <c r="H6" s="143"/>
      <c r="I6" s="143"/>
      <c r="J6" s="139"/>
      <c r="K6" s="140"/>
      <c r="L6" s="140"/>
      <c r="M6" s="139"/>
      <c r="N6" s="140"/>
      <c r="O6" s="140"/>
      <c r="P6" s="139"/>
      <c r="Q6" s="139"/>
      <c r="R6" s="139"/>
      <c r="S6" s="139"/>
      <c r="T6" s="139"/>
      <c r="U6" s="140"/>
      <c r="V6" s="141"/>
      <c r="W6" s="142"/>
      <c r="X6" s="55" t="str">
        <f>IF(B6="","",BB6)</f>
        <v/>
      </c>
      <c r="Y6" s="144"/>
      <c r="Z6" s="55" t="str">
        <f>IF(AND(V6="",W6=""),"","オープン")</f>
        <v/>
      </c>
      <c r="AA6" s="12"/>
      <c r="AB6" s="71">
        <f>IF(J6="",0,1)</f>
        <v>0</v>
      </c>
      <c r="AC6" s="71">
        <f>IF(M6="",0,1)</f>
        <v>0</v>
      </c>
      <c r="AD6" s="71">
        <f>IF(P6="",0,1)</f>
        <v>0</v>
      </c>
      <c r="AE6" s="71">
        <f>SUM(AB6:AD6)</f>
        <v>0</v>
      </c>
      <c r="AF6" s="71">
        <f>IF(J6="",0,IF(J6=M6,1,IF(M6="",0,IF(J6=P6,1,IF(M6=P6,1,0)))))</f>
        <v>0</v>
      </c>
      <c r="AG6" s="72" t="str">
        <f>IF(F6="","",IF(V6="",申込書!$AB$6,LEFT(V6,2)&amp;RIGHT(V6,3)))</f>
        <v/>
      </c>
      <c r="AH6" s="72" t="str">
        <f>IF(OR(F6="",V6=""),"",LEFT(V6,2)&amp;RIGHT(V6,3))</f>
        <v/>
      </c>
      <c r="AI6" s="72" t="str">
        <f>IF(OR(G6="",W6=""),"",W6)</f>
        <v/>
      </c>
      <c r="AJ6" s="73"/>
      <c r="AL6" s="91" t="s">
        <v>167</v>
      </c>
      <c r="AM6" s="40">
        <v>1</v>
      </c>
      <c r="AN6" s="40">
        <v>1</v>
      </c>
      <c r="AO6" s="40">
        <v>50</v>
      </c>
      <c r="AP6" s="40"/>
      <c r="AQ6" s="40">
        <v>1</v>
      </c>
      <c r="AR6" s="40">
        <f t="shared" ref="AR6:AR37" si="0">IF(OR(AU6="",BH6=5),AR5,AR5+1)</f>
        <v>0</v>
      </c>
      <c r="AS6" s="40" t="str">
        <f t="shared" ref="AS6:AS37" si="1">IF(OR(AU6="",BH6=5),"",AR6)</f>
        <v/>
      </c>
      <c r="AT6" s="56">
        <f>LEN(TRIM(F6))+LEN(TRIM(G6))</f>
        <v>0</v>
      </c>
      <c r="AU6" s="56" t="str">
        <f t="shared" ref="AU6:AU37" si="2">IF(AND(J6="",M6=""),"",IF(AT6=2,TRIM(F6)&amp;"      "&amp;TRIM(G6),IF(AT6=3,TRIM(F6)&amp;"    "&amp;TRIM(G6),IF(AT6=4,TRIM(F6)&amp;"  "&amp;TRIM(G6),TRIM(F6)&amp;TRIM(G6)))))</f>
        <v/>
      </c>
      <c r="AV6" s="56" t="str">
        <f t="shared" ref="AV6:AV37" si="3">IF(AU6="","",F6&amp;"  "&amp;G6)</f>
        <v/>
      </c>
      <c r="AW6" s="56">
        <f t="shared" ref="AW6:AW37" si="4">IF(BI6&lt;2,AX6,AX6+5)</f>
        <v>10</v>
      </c>
      <c r="AX6" s="56">
        <f t="shared" ref="AX6:AX37" si="5">IF(BI6=0,IF(BB6="","",IF(BB6&lt;25,18,BB6-MOD(BB6,5))),IF(BB6&lt;9,1,IF(AND(BB6&gt;8,BB6&lt;11),2,IF(AND(BB6&gt;10,BB6&lt;13),3,IF(AND(BB6&gt;12,BB6&lt;15),4,5)))))</f>
        <v>5</v>
      </c>
      <c r="AY6" s="56">
        <v>0</v>
      </c>
      <c r="AZ6" s="56" t="str">
        <f>H6&amp;" "&amp;I6</f>
        <v xml:space="preserve"> </v>
      </c>
      <c r="BA6" s="56">
        <v>1</v>
      </c>
      <c r="BB6" s="56" t="str">
        <f t="shared" ref="BB6:BB47" si="6">IF(F6="","",INT(($AO$1-BC6)/10000))</f>
        <v/>
      </c>
      <c r="BC6" s="56" t="str">
        <f>YEAR(B6)&amp;RIGHT("0"&amp;MONTH(B6),2)&amp;RIGHT("0"&amp;DAY(B6),2)</f>
        <v>19000100</v>
      </c>
      <c r="BD6" s="56" t="str">
        <f>IF(B6="","",4)</f>
        <v/>
      </c>
      <c r="BE6" s="56" t="str">
        <f>IF(B6="","",IF(ISERROR(VLOOKUP($Y6,$CA$21:$CC$26,3,0)),"",VLOOKUP($Y6,$CA$21:$CC$26,3,0)))</f>
        <v/>
      </c>
      <c r="BF6" s="56" t="str">
        <f>IF(B6="","",INT(($AO$2-BC6)/10000))</f>
        <v/>
      </c>
      <c r="BG6" s="56">
        <f t="shared" ref="BG6:BG37" si="7">IF(C6="100歳",1,IF(C6="他チーム",5,0))</f>
        <v>0</v>
      </c>
      <c r="BH6" s="56">
        <f t="shared" ref="BH6:BH37" si="8">IF(F6="",0,IF(AND(V6="",W6=""),0,5))</f>
        <v>0</v>
      </c>
      <c r="BI6" s="56" t="str">
        <f>IF(B6="","",0)</f>
        <v/>
      </c>
      <c r="BJ6" s="41" t="str">
        <f>IF(J6="","",VLOOKUP(J6,$AL$6:$AO$19,2,0)+IF(AY6=0,1,0))</f>
        <v/>
      </c>
      <c r="BK6" s="41" t="str">
        <f>IF(M6="","",VLOOKUP(M6,$AL$6:$AO$18,2,0)+IF(AY6=0,1,0))</f>
        <v/>
      </c>
      <c r="BL6" s="41" t="str">
        <f t="shared" ref="BL6" si="9">IF(P6="","",VLOOKUP(P6,$AL$6:$AO$16,2,0)+IF(AY6=0,1,0))</f>
        <v/>
      </c>
      <c r="BM6" s="41" t="str">
        <f>IF(J6="","",VLOOKUP(J6,$AL$6:$AO$19,3,0))</f>
        <v/>
      </c>
      <c r="BN6" s="41" t="str">
        <f>IF(J6="","",VLOOKUP(J6,$AL$6:$AO$19,4,0))</f>
        <v/>
      </c>
      <c r="BO6" s="41">
        <f>IF(L6="オープン",5,0)</f>
        <v>0</v>
      </c>
      <c r="BP6" s="41" t="str">
        <f>IF(M6="","",VLOOKUP(M6,$AL$6:$AO$18,3,0))</f>
        <v/>
      </c>
      <c r="BQ6" s="41" t="str">
        <f>IF(M6="","",VLOOKUP(M6,$AL$6:$AO$18,4,0))</f>
        <v/>
      </c>
      <c r="BR6" s="41">
        <f>IF(O6="オープン",5,0)</f>
        <v>0</v>
      </c>
      <c r="BS6" s="41" t="str">
        <f>IF(P6="","",VLOOKUP(P6,$AL$6:$AO$16,3,0))</f>
        <v/>
      </c>
      <c r="BT6" s="41" t="str">
        <f>IF(P6="","",VLOOKUP(P6,$AL$6:$AO$16,4,0))</f>
        <v/>
      </c>
      <c r="BU6" s="85" t="str">
        <f t="shared" ref="BU6:BU37" si="10">IF(K6="","999:99.99"," "&amp;LEFT(RIGHT("        "&amp;TEXT(K6,"0.00"),7),2)&amp;":"&amp;RIGHT(TEXT(K6,"0.00"),5))</f>
        <v>999:99.99</v>
      </c>
      <c r="BV6" s="85" t="str">
        <f t="shared" ref="BV6:BV37" si="11">IF(N6="","999:99.99"," "&amp;LEFT(RIGHT("        "&amp;TEXT(N6,"0.00"),7),2)&amp;":"&amp;RIGHT(TEXT(N6,"0.00"),5))</f>
        <v>999:99.99</v>
      </c>
      <c r="BW6" s="85" t="str">
        <f>IF(U6="","999:99.99"," "&amp;LEFT(RIGHT("        "&amp;TEXT(U6,"0.00"),7),2)&amp;":"&amp;RIGHT(TEXT(U6,"0.00"),5))</f>
        <v>999:99.99</v>
      </c>
      <c r="BX6" s="89" t="str">
        <f>IF(B6="","1980/1/1",B6)</f>
        <v>1980/1/1</v>
      </c>
      <c r="BZ6" s="102">
        <v>3</v>
      </c>
      <c r="CA6" s="15" t="s">
        <v>184</v>
      </c>
      <c r="CB6" s="15">
        <v>0</v>
      </c>
      <c r="CC6" s="15">
        <v>1</v>
      </c>
    </row>
    <row r="7" spans="1:83" ht="24.75" customHeight="1" x14ac:dyDescent="0.15">
      <c r="A7" s="55" t="str">
        <f t="shared" ref="A7:A37" si="12">IF(B7="","",A6+1)</f>
        <v/>
      </c>
      <c r="B7" s="97"/>
      <c r="C7" s="60"/>
      <c r="D7" s="60"/>
      <c r="E7" s="60"/>
      <c r="F7" s="143"/>
      <c r="G7" s="143"/>
      <c r="H7" s="143"/>
      <c r="I7" s="143"/>
      <c r="J7" s="139"/>
      <c r="K7" s="140"/>
      <c r="L7" s="140"/>
      <c r="M7" s="139"/>
      <c r="N7" s="140"/>
      <c r="O7" s="140"/>
      <c r="P7" s="139"/>
      <c r="Q7" s="139"/>
      <c r="R7" s="139"/>
      <c r="S7" s="139"/>
      <c r="T7" s="139"/>
      <c r="U7" s="140"/>
      <c r="V7" s="141"/>
      <c r="W7" s="140"/>
      <c r="X7" s="111" t="str">
        <f t="shared" ref="X7:X70" si="13">IF(B7="","",BB7)</f>
        <v/>
      </c>
      <c r="Y7" s="144"/>
      <c r="Z7" s="55" t="str">
        <f t="shared" ref="Z7:Z54" si="14">IF(AND(V7="",W7=""),"","オープン")</f>
        <v/>
      </c>
      <c r="AA7" s="12"/>
      <c r="AB7" s="71">
        <f t="shared" ref="AB7:AB38" si="15">IF(J7="",0,1)</f>
        <v>0</v>
      </c>
      <c r="AC7" s="71">
        <f t="shared" ref="AC7:AC38" si="16">IF(M7="",0,1)</f>
        <v>0</v>
      </c>
      <c r="AD7" s="71">
        <f t="shared" ref="AD7:AD54" si="17">IF(P7="",0,1)</f>
        <v>0</v>
      </c>
      <c r="AE7" s="71">
        <f t="shared" ref="AE7:AE54" si="18">SUM(AB7:AD7)</f>
        <v>0</v>
      </c>
      <c r="AF7" s="71">
        <f t="shared" ref="AF7:AF120" si="19">IF(J7="",0,IF(J7=M7,1,IF(M7="",0,IF(J7=P7,1,IF(M7=P7,1,0)))))</f>
        <v>0</v>
      </c>
      <c r="AG7" s="72" t="str">
        <f>IF(F7="","",IF(V7="",申込書!$AB$6,LEFT(V7,2)&amp;RIGHT(V7,3)))</f>
        <v/>
      </c>
      <c r="AH7" s="72" t="str">
        <f t="shared" ref="AH7:AH120" si="20">IF(OR(F7="",V7=""),"",LEFT(V7,2)&amp;RIGHT(V7,3))</f>
        <v/>
      </c>
      <c r="AI7" s="72" t="str">
        <f t="shared" ref="AI7:AI120" si="21">IF(OR(G7="",W7=""),"",W7)</f>
        <v/>
      </c>
      <c r="AJ7" s="73"/>
      <c r="AL7" s="91" t="s">
        <v>241</v>
      </c>
      <c r="AM7" s="40">
        <v>3</v>
      </c>
      <c r="AN7" s="40">
        <v>1</v>
      </c>
      <c r="AO7" s="40">
        <v>100</v>
      </c>
      <c r="AP7" s="40"/>
      <c r="AQ7" s="40">
        <v>2</v>
      </c>
      <c r="AR7" s="40">
        <f t="shared" si="0"/>
        <v>0</v>
      </c>
      <c r="AS7" s="40" t="str">
        <f t="shared" si="1"/>
        <v/>
      </c>
      <c r="AT7" s="56">
        <f t="shared" ref="AT7:AT38" si="22">LEN(TRIM(F7))+LEN(TRIM(G7))</f>
        <v>0</v>
      </c>
      <c r="AU7" s="56" t="str">
        <f t="shared" si="2"/>
        <v/>
      </c>
      <c r="AV7" s="56" t="str">
        <f t="shared" si="3"/>
        <v/>
      </c>
      <c r="AW7" s="56">
        <f t="shared" si="4"/>
        <v>10</v>
      </c>
      <c r="AX7" s="56">
        <f t="shared" si="5"/>
        <v>5</v>
      </c>
      <c r="AY7" s="56">
        <v>0</v>
      </c>
      <c r="AZ7" s="56" t="str">
        <f t="shared" ref="AZ7:AZ16" si="23">H7&amp;" "&amp;I7</f>
        <v xml:space="preserve"> </v>
      </c>
      <c r="BA7" s="56">
        <v>2</v>
      </c>
      <c r="BB7" s="56" t="str">
        <f t="shared" si="6"/>
        <v/>
      </c>
      <c r="BC7" s="56" t="str">
        <f t="shared" ref="BC7:BC54" si="24">YEAR(B7)&amp;RIGHT("0"&amp;MONTH(B7),2)&amp;RIGHT("0"&amp;DAY(B7),2)</f>
        <v>19000100</v>
      </c>
      <c r="BD7" s="56" t="str">
        <f t="shared" ref="BD7:BD70" si="25">IF(B7="","",4)</f>
        <v/>
      </c>
      <c r="BE7" s="56" t="str">
        <f t="shared" ref="BE7:BE70" si="26">IF(B7="","",IF(ISERROR(VLOOKUP($Y7,$CA$21:$CC$26,3,0)),"",VLOOKUP($Y7,$CA$21:$CC$26,3,0)))</f>
        <v/>
      </c>
      <c r="BF7" s="56" t="str">
        <f t="shared" ref="BF7:BF54" si="27">IF(B7="","",INT(($AO$2-BC7)/10000))</f>
        <v/>
      </c>
      <c r="BG7" s="56">
        <f t="shared" si="7"/>
        <v>0</v>
      </c>
      <c r="BH7" s="56">
        <f t="shared" si="8"/>
        <v>0</v>
      </c>
      <c r="BI7" s="56" t="str">
        <f t="shared" ref="BI7:BI70" si="28">IF(B7="","",0)</f>
        <v/>
      </c>
      <c r="BJ7" s="41" t="str">
        <f t="shared" ref="BJ7:BJ70" si="29">IF(J7="","",VLOOKUP(J7,$AL$6:$AO$19,2,0)+IF(AY7=0,1,0))</f>
        <v/>
      </c>
      <c r="BK7" s="41" t="str">
        <f t="shared" ref="BK7:BK70" si="30">IF(M7="","",VLOOKUP(M7,$AL$6:$AO$18,2,0)+IF(AY7=0,1,0))</f>
        <v/>
      </c>
      <c r="BL7" s="41" t="str">
        <f t="shared" ref="BL7:BL70" si="31">IF(P7="","",VLOOKUP(P7,$AL$6:$AO$16,2,0)+IF(AY7=0,1,0))</f>
        <v/>
      </c>
      <c r="BM7" s="41" t="str">
        <f t="shared" ref="BM7:BM70" si="32">IF(J7="","",VLOOKUP(J7,$AL$6:$AO$19,3,0))</f>
        <v/>
      </c>
      <c r="BN7" s="41" t="str">
        <f t="shared" ref="BN7:BN70" si="33">IF(J7="","",VLOOKUP(J7,$AL$6:$AO$19,4,0))</f>
        <v/>
      </c>
      <c r="BO7" s="41">
        <f t="shared" ref="BO7:BO70" si="34">IF(L7="オープン",5,0)</f>
        <v>0</v>
      </c>
      <c r="BP7" s="41" t="str">
        <f t="shared" ref="BP7:BP70" si="35">IF(M7="","",VLOOKUP(M7,$AL$6:$AO$18,3,0))</f>
        <v/>
      </c>
      <c r="BQ7" s="41" t="str">
        <f t="shared" ref="BQ7:BQ70" si="36">IF(M7="","",VLOOKUP(M7,$AL$6:$AO$18,4,0))</f>
        <v/>
      </c>
      <c r="BR7" s="41">
        <f t="shared" ref="BR7:BR70" si="37">IF(O7="オープン",5,0)</f>
        <v>0</v>
      </c>
      <c r="BS7" s="41" t="str">
        <f t="shared" ref="BS7:BS120" si="38">IF(P7="","",VLOOKUP(P7,$AL$6:$AO$16,3,0))</f>
        <v/>
      </c>
      <c r="BT7" s="41" t="str">
        <f t="shared" ref="BT7:BT120" si="39">IF(P7="","",VLOOKUP(P7,$AL$6:$AO$16,4,0))</f>
        <v/>
      </c>
      <c r="BU7" s="85" t="str">
        <f t="shared" si="10"/>
        <v>999:99.99</v>
      </c>
      <c r="BV7" s="85" t="str">
        <f t="shared" si="11"/>
        <v>999:99.99</v>
      </c>
      <c r="BW7" s="85" t="str">
        <f t="shared" ref="BW7:BW54" si="40">IF(U7="","999:99.99"," "&amp;LEFT(RIGHT("        "&amp;TEXT(U7,"0.00"),7),2)&amp;":"&amp;RIGHT(TEXT(U7,"0.00"),5))</f>
        <v>999:99.99</v>
      </c>
      <c r="BX7" s="89" t="str">
        <f t="shared" ref="BX7:BX120" si="41">IF(B7="","1980/1/1",B7)</f>
        <v>1980/1/1</v>
      </c>
      <c r="BZ7" s="102">
        <v>4</v>
      </c>
      <c r="CA7" s="15" t="s">
        <v>185</v>
      </c>
      <c r="CB7" s="15">
        <v>0</v>
      </c>
      <c r="CC7" s="15">
        <v>2</v>
      </c>
      <c r="CE7" s="56" t="s">
        <v>236</v>
      </c>
    </row>
    <row r="8" spans="1:83" ht="24.75" customHeight="1" x14ac:dyDescent="0.15">
      <c r="A8" s="55" t="str">
        <f t="shared" si="12"/>
        <v/>
      </c>
      <c r="B8" s="97"/>
      <c r="C8" s="60"/>
      <c r="D8" s="60"/>
      <c r="E8" s="60"/>
      <c r="F8" s="143"/>
      <c r="G8" s="143"/>
      <c r="H8" s="143"/>
      <c r="I8" s="143"/>
      <c r="J8" s="139"/>
      <c r="K8" s="140"/>
      <c r="L8" s="140"/>
      <c r="M8" s="139"/>
      <c r="N8" s="140"/>
      <c r="O8" s="140"/>
      <c r="P8" s="139"/>
      <c r="Q8" s="139"/>
      <c r="R8" s="139"/>
      <c r="S8" s="139"/>
      <c r="T8" s="139"/>
      <c r="U8" s="140"/>
      <c r="V8" s="141"/>
      <c r="W8" s="140"/>
      <c r="X8" s="111" t="str">
        <f t="shared" si="13"/>
        <v/>
      </c>
      <c r="Y8" s="144"/>
      <c r="Z8" s="55" t="str">
        <f t="shared" si="14"/>
        <v/>
      </c>
      <c r="AA8" s="12"/>
      <c r="AB8" s="71">
        <f t="shared" si="15"/>
        <v>0</v>
      </c>
      <c r="AC8" s="71">
        <f t="shared" si="16"/>
        <v>0</v>
      </c>
      <c r="AD8" s="71">
        <f t="shared" si="17"/>
        <v>0</v>
      </c>
      <c r="AE8" s="71">
        <f t="shared" si="18"/>
        <v>0</v>
      </c>
      <c r="AF8" s="71">
        <f t="shared" si="19"/>
        <v>0</v>
      </c>
      <c r="AG8" s="72" t="str">
        <f>IF(F8="","",IF(V8="",申込書!$AB$6,LEFT(V8,2)&amp;RIGHT(V8,3)))</f>
        <v/>
      </c>
      <c r="AH8" s="72" t="str">
        <f t="shared" si="20"/>
        <v/>
      </c>
      <c r="AI8" s="72" t="str">
        <f t="shared" si="21"/>
        <v/>
      </c>
      <c r="AJ8" s="73"/>
      <c r="AL8" s="91" t="s">
        <v>242</v>
      </c>
      <c r="AM8" s="40">
        <v>5</v>
      </c>
      <c r="AN8" s="40">
        <v>1</v>
      </c>
      <c r="AO8" s="40">
        <v>200</v>
      </c>
      <c r="AP8" s="40"/>
      <c r="AQ8" s="40">
        <v>3</v>
      </c>
      <c r="AR8" s="40">
        <f t="shared" si="0"/>
        <v>0</v>
      </c>
      <c r="AS8" s="40" t="str">
        <f t="shared" si="1"/>
        <v/>
      </c>
      <c r="AT8" s="56">
        <f t="shared" si="22"/>
        <v>0</v>
      </c>
      <c r="AU8" s="56" t="str">
        <f t="shared" si="2"/>
        <v/>
      </c>
      <c r="AV8" s="56" t="str">
        <f t="shared" si="3"/>
        <v/>
      </c>
      <c r="AW8" s="56">
        <f t="shared" si="4"/>
        <v>10</v>
      </c>
      <c r="AX8" s="56">
        <f t="shared" si="5"/>
        <v>5</v>
      </c>
      <c r="AY8" s="56">
        <v>0</v>
      </c>
      <c r="AZ8" s="56" t="str">
        <f t="shared" si="23"/>
        <v xml:space="preserve"> </v>
      </c>
      <c r="BA8" s="56">
        <v>3</v>
      </c>
      <c r="BB8" s="56" t="str">
        <f t="shared" si="6"/>
        <v/>
      </c>
      <c r="BC8" s="56" t="str">
        <f t="shared" si="24"/>
        <v>19000100</v>
      </c>
      <c r="BD8" s="56" t="str">
        <f t="shared" si="25"/>
        <v/>
      </c>
      <c r="BE8" s="56" t="str">
        <f t="shared" si="26"/>
        <v/>
      </c>
      <c r="BF8" s="56" t="str">
        <f t="shared" si="27"/>
        <v/>
      </c>
      <c r="BG8" s="56">
        <f t="shared" si="7"/>
        <v>0</v>
      </c>
      <c r="BH8" s="56">
        <f t="shared" si="8"/>
        <v>0</v>
      </c>
      <c r="BI8" s="56" t="str">
        <f t="shared" si="28"/>
        <v/>
      </c>
      <c r="BJ8" s="41" t="str">
        <f t="shared" si="29"/>
        <v/>
      </c>
      <c r="BK8" s="41" t="str">
        <f t="shared" si="30"/>
        <v/>
      </c>
      <c r="BL8" s="41" t="str">
        <f t="shared" si="31"/>
        <v/>
      </c>
      <c r="BM8" s="41" t="str">
        <f t="shared" si="32"/>
        <v/>
      </c>
      <c r="BN8" s="41" t="str">
        <f t="shared" si="33"/>
        <v/>
      </c>
      <c r="BO8" s="41">
        <f t="shared" si="34"/>
        <v>0</v>
      </c>
      <c r="BP8" s="41" t="str">
        <f t="shared" si="35"/>
        <v/>
      </c>
      <c r="BQ8" s="41" t="str">
        <f t="shared" si="36"/>
        <v/>
      </c>
      <c r="BR8" s="41">
        <f t="shared" si="37"/>
        <v>0</v>
      </c>
      <c r="BS8" s="41" t="str">
        <f t="shared" si="38"/>
        <v/>
      </c>
      <c r="BT8" s="41" t="str">
        <f t="shared" si="39"/>
        <v/>
      </c>
      <c r="BU8" s="85" t="str">
        <f t="shared" si="10"/>
        <v>999:99.99</v>
      </c>
      <c r="BV8" s="85" t="str">
        <f t="shared" si="11"/>
        <v>999:99.99</v>
      </c>
      <c r="BW8" s="85" t="str">
        <f t="shared" si="40"/>
        <v>999:99.99</v>
      </c>
      <c r="BX8" s="89" t="str">
        <f t="shared" si="41"/>
        <v>1980/1/1</v>
      </c>
      <c r="BZ8" s="102">
        <v>5</v>
      </c>
      <c r="CA8" s="15" t="s">
        <v>186</v>
      </c>
      <c r="CB8" s="15">
        <v>0</v>
      </c>
      <c r="CC8" s="15">
        <v>3</v>
      </c>
    </row>
    <row r="9" spans="1:83" ht="24.75" customHeight="1" x14ac:dyDescent="0.15">
      <c r="A9" s="55" t="str">
        <f t="shared" si="12"/>
        <v/>
      </c>
      <c r="B9" s="97"/>
      <c r="C9" s="60"/>
      <c r="D9" s="60"/>
      <c r="E9" s="60"/>
      <c r="F9" s="143"/>
      <c r="G9" s="143"/>
      <c r="H9" s="143"/>
      <c r="I9" s="143"/>
      <c r="J9" s="139"/>
      <c r="K9" s="140"/>
      <c r="L9" s="140"/>
      <c r="M9" s="139"/>
      <c r="N9" s="140"/>
      <c r="O9" s="140"/>
      <c r="P9" s="139"/>
      <c r="Q9" s="139"/>
      <c r="R9" s="139"/>
      <c r="S9" s="139"/>
      <c r="T9" s="139"/>
      <c r="U9" s="140"/>
      <c r="V9" s="141"/>
      <c r="W9" s="140"/>
      <c r="X9" s="111" t="str">
        <f t="shared" si="13"/>
        <v/>
      </c>
      <c r="Y9" s="144"/>
      <c r="Z9" s="55" t="str">
        <f t="shared" si="14"/>
        <v/>
      </c>
      <c r="AA9" s="12"/>
      <c r="AB9" s="71">
        <f t="shared" si="15"/>
        <v>0</v>
      </c>
      <c r="AC9" s="71">
        <f t="shared" si="16"/>
        <v>0</v>
      </c>
      <c r="AD9" s="71">
        <f t="shared" si="17"/>
        <v>0</v>
      </c>
      <c r="AE9" s="71">
        <f t="shared" si="18"/>
        <v>0</v>
      </c>
      <c r="AF9" s="71">
        <f t="shared" si="19"/>
        <v>0</v>
      </c>
      <c r="AG9" s="72" t="str">
        <f>IF(F9="","",IF(V9="",申込書!$AB$6,LEFT(V9,2)&amp;RIGHT(V9,3)))</f>
        <v/>
      </c>
      <c r="AH9" s="72" t="str">
        <f t="shared" si="20"/>
        <v/>
      </c>
      <c r="AI9" s="72" t="str">
        <f t="shared" si="21"/>
        <v/>
      </c>
      <c r="AJ9" s="73"/>
      <c r="AL9" s="91" t="s">
        <v>243</v>
      </c>
      <c r="AM9" s="40">
        <v>7</v>
      </c>
      <c r="AN9" s="40">
        <v>1</v>
      </c>
      <c r="AO9" s="40">
        <v>400</v>
      </c>
      <c r="AP9" s="40"/>
      <c r="AQ9" s="40">
        <v>4</v>
      </c>
      <c r="AR9" s="40">
        <f t="shared" si="0"/>
        <v>0</v>
      </c>
      <c r="AS9" s="40" t="str">
        <f t="shared" si="1"/>
        <v/>
      </c>
      <c r="AT9" s="56">
        <f t="shared" si="22"/>
        <v>0</v>
      </c>
      <c r="AU9" s="56" t="str">
        <f t="shared" si="2"/>
        <v/>
      </c>
      <c r="AV9" s="56" t="str">
        <f t="shared" si="3"/>
        <v/>
      </c>
      <c r="AW9" s="56">
        <f t="shared" si="4"/>
        <v>10</v>
      </c>
      <c r="AX9" s="56">
        <f t="shared" si="5"/>
        <v>5</v>
      </c>
      <c r="AY9" s="56">
        <v>0</v>
      </c>
      <c r="AZ9" s="56" t="str">
        <f t="shared" si="23"/>
        <v xml:space="preserve"> </v>
      </c>
      <c r="BA9" s="56">
        <v>4</v>
      </c>
      <c r="BB9" s="56" t="str">
        <f t="shared" si="6"/>
        <v/>
      </c>
      <c r="BC9" s="56" t="str">
        <f t="shared" si="24"/>
        <v>19000100</v>
      </c>
      <c r="BD9" s="56" t="str">
        <f t="shared" si="25"/>
        <v/>
      </c>
      <c r="BE9" s="56" t="str">
        <f t="shared" si="26"/>
        <v/>
      </c>
      <c r="BF9" s="56" t="str">
        <f t="shared" si="27"/>
        <v/>
      </c>
      <c r="BG9" s="56">
        <f t="shared" si="7"/>
        <v>0</v>
      </c>
      <c r="BH9" s="56">
        <f t="shared" si="8"/>
        <v>0</v>
      </c>
      <c r="BI9" s="56" t="str">
        <f t="shared" si="28"/>
        <v/>
      </c>
      <c r="BJ9" s="41" t="str">
        <f t="shared" si="29"/>
        <v/>
      </c>
      <c r="BK9" s="41" t="str">
        <f t="shared" si="30"/>
        <v/>
      </c>
      <c r="BL9" s="41" t="str">
        <f t="shared" si="31"/>
        <v/>
      </c>
      <c r="BM9" s="41" t="str">
        <f t="shared" si="32"/>
        <v/>
      </c>
      <c r="BN9" s="41" t="str">
        <f t="shared" si="33"/>
        <v/>
      </c>
      <c r="BO9" s="41">
        <f t="shared" si="34"/>
        <v>0</v>
      </c>
      <c r="BP9" s="41" t="str">
        <f t="shared" si="35"/>
        <v/>
      </c>
      <c r="BQ9" s="41" t="str">
        <f t="shared" si="36"/>
        <v/>
      </c>
      <c r="BR9" s="41">
        <f t="shared" si="37"/>
        <v>0</v>
      </c>
      <c r="BS9" s="41" t="str">
        <f t="shared" si="38"/>
        <v/>
      </c>
      <c r="BT9" s="41" t="str">
        <f t="shared" si="39"/>
        <v/>
      </c>
      <c r="BU9" s="85" t="str">
        <f t="shared" si="10"/>
        <v>999:99.99</v>
      </c>
      <c r="BV9" s="85" t="str">
        <f t="shared" si="11"/>
        <v>999:99.99</v>
      </c>
      <c r="BW9" s="85" t="str">
        <f t="shared" si="40"/>
        <v>999:99.99</v>
      </c>
      <c r="BX9" s="89" t="str">
        <f t="shared" si="41"/>
        <v>1980/1/1</v>
      </c>
      <c r="BZ9" s="102">
        <v>6</v>
      </c>
      <c r="CA9" s="15" t="s">
        <v>168</v>
      </c>
      <c r="CB9" s="15">
        <v>1</v>
      </c>
      <c r="CC9" s="15">
        <v>1</v>
      </c>
    </row>
    <row r="10" spans="1:83" ht="24.75" customHeight="1" x14ac:dyDescent="0.15">
      <c r="A10" s="55" t="str">
        <f t="shared" si="12"/>
        <v/>
      </c>
      <c r="B10" s="97"/>
      <c r="C10" s="60"/>
      <c r="D10" s="60"/>
      <c r="E10" s="60"/>
      <c r="F10" s="143"/>
      <c r="G10" s="143"/>
      <c r="H10" s="143"/>
      <c r="I10" s="143"/>
      <c r="J10" s="139"/>
      <c r="K10" s="140"/>
      <c r="L10" s="140"/>
      <c r="M10" s="139"/>
      <c r="N10" s="140"/>
      <c r="O10" s="140"/>
      <c r="P10" s="139"/>
      <c r="Q10" s="139"/>
      <c r="R10" s="139"/>
      <c r="S10" s="139"/>
      <c r="T10" s="139"/>
      <c r="U10" s="140"/>
      <c r="V10" s="141"/>
      <c r="W10" s="140"/>
      <c r="X10" s="111" t="str">
        <f t="shared" si="13"/>
        <v/>
      </c>
      <c r="Y10" s="144"/>
      <c r="Z10" s="55" t="str">
        <f t="shared" si="14"/>
        <v/>
      </c>
      <c r="AA10" s="12"/>
      <c r="AB10" s="71">
        <f t="shared" si="15"/>
        <v>0</v>
      </c>
      <c r="AC10" s="71">
        <f t="shared" si="16"/>
        <v>0</v>
      </c>
      <c r="AD10" s="71">
        <f t="shared" si="17"/>
        <v>0</v>
      </c>
      <c r="AE10" s="71">
        <f t="shared" si="18"/>
        <v>0</v>
      </c>
      <c r="AF10" s="71">
        <f t="shared" si="19"/>
        <v>0</v>
      </c>
      <c r="AG10" s="72" t="str">
        <f>IF(F10="","",IF(V10="",申込書!$AB$6,LEFT(V10,2)&amp;RIGHT(V10,3)))</f>
        <v/>
      </c>
      <c r="AH10" s="72" t="str">
        <f t="shared" si="20"/>
        <v/>
      </c>
      <c r="AI10" s="72" t="str">
        <f t="shared" si="21"/>
        <v/>
      </c>
      <c r="AJ10" s="73"/>
      <c r="AL10" s="91" t="s">
        <v>244</v>
      </c>
      <c r="AM10" s="40">
        <v>9</v>
      </c>
      <c r="AN10" s="40">
        <v>1</v>
      </c>
      <c r="AO10" s="40">
        <v>800</v>
      </c>
      <c r="AP10" s="40"/>
      <c r="AQ10" s="40">
        <v>5</v>
      </c>
      <c r="AR10" s="40">
        <f t="shared" si="0"/>
        <v>0</v>
      </c>
      <c r="AS10" s="40" t="str">
        <f t="shared" si="1"/>
        <v/>
      </c>
      <c r="AT10" s="56">
        <f t="shared" si="22"/>
        <v>0</v>
      </c>
      <c r="AU10" s="56" t="str">
        <f t="shared" si="2"/>
        <v/>
      </c>
      <c r="AV10" s="56" t="str">
        <f t="shared" si="3"/>
        <v/>
      </c>
      <c r="AW10" s="56">
        <f t="shared" si="4"/>
        <v>10</v>
      </c>
      <c r="AX10" s="56">
        <f t="shared" si="5"/>
        <v>5</v>
      </c>
      <c r="AY10" s="56">
        <v>0</v>
      </c>
      <c r="AZ10" s="56" t="str">
        <f t="shared" si="23"/>
        <v xml:space="preserve"> </v>
      </c>
      <c r="BA10" s="56">
        <v>5</v>
      </c>
      <c r="BB10" s="56" t="str">
        <f t="shared" si="6"/>
        <v/>
      </c>
      <c r="BC10" s="56" t="str">
        <f t="shared" si="24"/>
        <v>19000100</v>
      </c>
      <c r="BD10" s="56" t="str">
        <f t="shared" si="25"/>
        <v/>
      </c>
      <c r="BE10" s="56" t="str">
        <f t="shared" si="26"/>
        <v/>
      </c>
      <c r="BF10" s="56" t="str">
        <f t="shared" si="27"/>
        <v/>
      </c>
      <c r="BG10" s="56">
        <f t="shared" si="7"/>
        <v>0</v>
      </c>
      <c r="BH10" s="56">
        <f t="shared" si="8"/>
        <v>0</v>
      </c>
      <c r="BI10" s="56" t="str">
        <f t="shared" si="28"/>
        <v/>
      </c>
      <c r="BJ10" s="41" t="str">
        <f t="shared" si="29"/>
        <v/>
      </c>
      <c r="BK10" s="41" t="str">
        <f t="shared" si="30"/>
        <v/>
      </c>
      <c r="BL10" s="41" t="str">
        <f t="shared" si="31"/>
        <v/>
      </c>
      <c r="BM10" s="41" t="str">
        <f t="shared" si="32"/>
        <v/>
      </c>
      <c r="BN10" s="41" t="str">
        <f t="shared" si="33"/>
        <v/>
      </c>
      <c r="BO10" s="41">
        <f t="shared" si="34"/>
        <v>0</v>
      </c>
      <c r="BP10" s="41" t="str">
        <f t="shared" si="35"/>
        <v/>
      </c>
      <c r="BQ10" s="41" t="str">
        <f t="shared" si="36"/>
        <v/>
      </c>
      <c r="BR10" s="41">
        <f t="shared" si="37"/>
        <v>0</v>
      </c>
      <c r="BS10" s="41" t="str">
        <f t="shared" si="38"/>
        <v/>
      </c>
      <c r="BT10" s="41" t="str">
        <f t="shared" si="39"/>
        <v/>
      </c>
      <c r="BU10" s="85" t="str">
        <f t="shared" si="10"/>
        <v>999:99.99</v>
      </c>
      <c r="BV10" s="85" t="str">
        <f t="shared" si="11"/>
        <v>999:99.99</v>
      </c>
      <c r="BW10" s="85" t="str">
        <f t="shared" si="40"/>
        <v>999:99.99</v>
      </c>
      <c r="BX10" s="89" t="str">
        <f t="shared" si="41"/>
        <v>1980/1/1</v>
      </c>
      <c r="BZ10" s="102">
        <v>7</v>
      </c>
      <c r="CA10" s="15" t="s">
        <v>169</v>
      </c>
      <c r="CB10" s="15">
        <v>1</v>
      </c>
      <c r="CC10" s="15">
        <v>2</v>
      </c>
    </row>
    <row r="11" spans="1:83" ht="24.75" customHeight="1" x14ac:dyDescent="0.15">
      <c r="A11" s="55" t="str">
        <f t="shared" si="12"/>
        <v/>
      </c>
      <c r="B11" s="97"/>
      <c r="C11" s="60"/>
      <c r="D11" s="60"/>
      <c r="E11" s="60"/>
      <c r="F11" s="143"/>
      <c r="G11" s="143"/>
      <c r="H11" s="143"/>
      <c r="I11" s="143"/>
      <c r="J11" s="139"/>
      <c r="K11" s="140"/>
      <c r="L11" s="140"/>
      <c r="M11" s="139"/>
      <c r="N11" s="140"/>
      <c r="O11" s="140"/>
      <c r="P11" s="139"/>
      <c r="Q11" s="139"/>
      <c r="R11" s="139"/>
      <c r="S11" s="139"/>
      <c r="T11" s="139"/>
      <c r="U11" s="140"/>
      <c r="V11" s="141"/>
      <c r="W11" s="140"/>
      <c r="X11" s="111" t="str">
        <f t="shared" si="13"/>
        <v/>
      </c>
      <c r="Y11" s="144"/>
      <c r="Z11" s="55" t="str">
        <f t="shared" si="14"/>
        <v/>
      </c>
      <c r="AA11" s="12"/>
      <c r="AB11" s="71">
        <f t="shared" si="15"/>
        <v>0</v>
      </c>
      <c r="AC11" s="71">
        <f t="shared" si="16"/>
        <v>0</v>
      </c>
      <c r="AD11" s="71">
        <f t="shared" si="17"/>
        <v>0</v>
      </c>
      <c r="AE11" s="71">
        <f t="shared" si="18"/>
        <v>0</v>
      </c>
      <c r="AF11" s="71">
        <f t="shared" si="19"/>
        <v>0</v>
      </c>
      <c r="AG11" s="72" t="str">
        <f>IF(F11="","",IF(V11="",申込書!$AB$6,LEFT(V11,2)&amp;RIGHT(V11,3)))</f>
        <v/>
      </c>
      <c r="AH11" s="72" t="str">
        <f t="shared" si="20"/>
        <v/>
      </c>
      <c r="AI11" s="72" t="str">
        <f t="shared" si="21"/>
        <v/>
      </c>
      <c r="AJ11" s="73"/>
      <c r="AL11" s="91" t="s">
        <v>245</v>
      </c>
      <c r="AM11" s="40">
        <v>11</v>
      </c>
      <c r="AN11" s="40">
        <v>2</v>
      </c>
      <c r="AO11" s="40">
        <v>100</v>
      </c>
      <c r="AP11" s="40"/>
      <c r="AQ11" s="40">
        <v>6</v>
      </c>
      <c r="AR11" s="40">
        <f t="shared" si="0"/>
        <v>0</v>
      </c>
      <c r="AS11" s="40" t="str">
        <f t="shared" si="1"/>
        <v/>
      </c>
      <c r="AT11" s="56">
        <f t="shared" si="22"/>
        <v>0</v>
      </c>
      <c r="AU11" s="56" t="str">
        <f t="shared" si="2"/>
        <v/>
      </c>
      <c r="AV11" s="56" t="str">
        <f t="shared" si="3"/>
        <v/>
      </c>
      <c r="AW11" s="56">
        <f t="shared" si="4"/>
        <v>10</v>
      </c>
      <c r="AX11" s="56">
        <f t="shared" si="5"/>
        <v>5</v>
      </c>
      <c r="AY11" s="56">
        <v>0</v>
      </c>
      <c r="AZ11" s="56" t="str">
        <f t="shared" si="23"/>
        <v xml:space="preserve"> </v>
      </c>
      <c r="BA11" s="56">
        <v>6</v>
      </c>
      <c r="BB11" s="56" t="str">
        <f t="shared" si="6"/>
        <v/>
      </c>
      <c r="BC11" s="56" t="str">
        <f t="shared" si="24"/>
        <v>19000100</v>
      </c>
      <c r="BD11" s="56" t="str">
        <f t="shared" si="25"/>
        <v/>
      </c>
      <c r="BE11" s="56" t="str">
        <f t="shared" si="26"/>
        <v/>
      </c>
      <c r="BF11" s="56" t="str">
        <f t="shared" si="27"/>
        <v/>
      </c>
      <c r="BG11" s="56">
        <f t="shared" si="7"/>
        <v>0</v>
      </c>
      <c r="BH11" s="56">
        <f t="shared" si="8"/>
        <v>0</v>
      </c>
      <c r="BI11" s="56" t="str">
        <f t="shared" si="28"/>
        <v/>
      </c>
      <c r="BJ11" s="41" t="str">
        <f t="shared" si="29"/>
        <v/>
      </c>
      <c r="BK11" s="41" t="str">
        <f t="shared" si="30"/>
        <v/>
      </c>
      <c r="BL11" s="41" t="str">
        <f t="shared" si="31"/>
        <v/>
      </c>
      <c r="BM11" s="41" t="str">
        <f t="shared" si="32"/>
        <v/>
      </c>
      <c r="BN11" s="41" t="str">
        <f t="shared" si="33"/>
        <v/>
      </c>
      <c r="BO11" s="41">
        <f t="shared" si="34"/>
        <v>0</v>
      </c>
      <c r="BP11" s="41" t="str">
        <f t="shared" si="35"/>
        <v/>
      </c>
      <c r="BQ11" s="41" t="str">
        <f t="shared" si="36"/>
        <v/>
      </c>
      <c r="BR11" s="41">
        <f t="shared" si="37"/>
        <v>0</v>
      </c>
      <c r="BS11" s="41" t="str">
        <f t="shared" si="38"/>
        <v/>
      </c>
      <c r="BT11" s="41" t="str">
        <f t="shared" si="39"/>
        <v/>
      </c>
      <c r="BU11" s="85" t="str">
        <f t="shared" si="10"/>
        <v>999:99.99</v>
      </c>
      <c r="BV11" s="85" t="str">
        <f t="shared" si="11"/>
        <v>999:99.99</v>
      </c>
      <c r="BW11" s="85" t="str">
        <f t="shared" si="40"/>
        <v>999:99.99</v>
      </c>
      <c r="BX11" s="89" t="str">
        <f t="shared" si="41"/>
        <v>1980/1/1</v>
      </c>
      <c r="BZ11" s="102">
        <v>8</v>
      </c>
      <c r="CA11" s="15" t="s">
        <v>170</v>
      </c>
      <c r="CB11" s="15">
        <v>1</v>
      </c>
      <c r="CC11" s="15">
        <v>3</v>
      </c>
    </row>
    <row r="12" spans="1:83" ht="24.75" customHeight="1" x14ac:dyDescent="0.15">
      <c r="A12" s="55" t="str">
        <f t="shared" si="12"/>
        <v/>
      </c>
      <c r="B12" s="97"/>
      <c r="C12" s="60"/>
      <c r="D12" s="60"/>
      <c r="E12" s="60"/>
      <c r="F12" s="143"/>
      <c r="G12" s="143"/>
      <c r="H12" s="143"/>
      <c r="I12" s="143"/>
      <c r="J12" s="139"/>
      <c r="K12" s="140"/>
      <c r="L12" s="140"/>
      <c r="M12" s="139"/>
      <c r="N12" s="140"/>
      <c r="O12" s="140"/>
      <c r="P12" s="139"/>
      <c r="Q12" s="139"/>
      <c r="R12" s="139"/>
      <c r="S12" s="139"/>
      <c r="T12" s="139"/>
      <c r="U12" s="140"/>
      <c r="V12" s="141"/>
      <c r="W12" s="140"/>
      <c r="X12" s="111" t="str">
        <f t="shared" si="13"/>
        <v/>
      </c>
      <c r="Y12" s="144"/>
      <c r="Z12" s="55" t="str">
        <f t="shared" si="14"/>
        <v/>
      </c>
      <c r="AA12" s="12"/>
      <c r="AB12" s="71">
        <f t="shared" si="15"/>
        <v>0</v>
      </c>
      <c r="AC12" s="71">
        <f t="shared" si="16"/>
        <v>0</v>
      </c>
      <c r="AD12" s="71">
        <f t="shared" si="17"/>
        <v>0</v>
      </c>
      <c r="AE12" s="71">
        <f t="shared" si="18"/>
        <v>0</v>
      </c>
      <c r="AF12" s="71">
        <f t="shared" si="19"/>
        <v>0</v>
      </c>
      <c r="AG12" s="72" t="str">
        <f>IF(F12="","",IF(V12="",申込書!$AB$6,LEFT(V12,2)&amp;RIGHT(V12,3)))</f>
        <v/>
      </c>
      <c r="AH12" s="72" t="str">
        <f t="shared" si="20"/>
        <v/>
      </c>
      <c r="AI12" s="72" t="str">
        <f t="shared" si="21"/>
        <v/>
      </c>
      <c r="AJ12" s="73"/>
      <c r="AL12" s="91" t="s">
        <v>246</v>
      </c>
      <c r="AM12" s="40">
        <v>13</v>
      </c>
      <c r="AN12" s="40">
        <v>2</v>
      </c>
      <c r="AO12" s="40">
        <v>200</v>
      </c>
      <c r="AP12" s="40"/>
      <c r="AQ12" s="40">
        <v>7</v>
      </c>
      <c r="AR12" s="40">
        <f t="shared" si="0"/>
        <v>0</v>
      </c>
      <c r="AS12" s="40" t="str">
        <f t="shared" si="1"/>
        <v/>
      </c>
      <c r="AT12" s="56">
        <f t="shared" si="22"/>
        <v>0</v>
      </c>
      <c r="AU12" s="56" t="str">
        <f t="shared" si="2"/>
        <v/>
      </c>
      <c r="AV12" s="56" t="str">
        <f t="shared" si="3"/>
        <v/>
      </c>
      <c r="AW12" s="56">
        <f t="shared" si="4"/>
        <v>10</v>
      </c>
      <c r="AX12" s="56">
        <f t="shared" si="5"/>
        <v>5</v>
      </c>
      <c r="AY12" s="56">
        <v>0</v>
      </c>
      <c r="AZ12" s="56" t="str">
        <f t="shared" si="23"/>
        <v xml:space="preserve"> </v>
      </c>
      <c r="BA12" s="56">
        <v>7</v>
      </c>
      <c r="BB12" s="56" t="str">
        <f t="shared" si="6"/>
        <v/>
      </c>
      <c r="BC12" s="56" t="str">
        <f t="shared" si="24"/>
        <v>19000100</v>
      </c>
      <c r="BD12" s="56" t="str">
        <f t="shared" si="25"/>
        <v/>
      </c>
      <c r="BE12" s="56" t="str">
        <f t="shared" si="26"/>
        <v/>
      </c>
      <c r="BF12" s="56" t="str">
        <f t="shared" si="27"/>
        <v/>
      </c>
      <c r="BG12" s="56">
        <f t="shared" si="7"/>
        <v>0</v>
      </c>
      <c r="BH12" s="56">
        <f t="shared" si="8"/>
        <v>0</v>
      </c>
      <c r="BI12" s="56" t="str">
        <f t="shared" si="28"/>
        <v/>
      </c>
      <c r="BJ12" s="41" t="str">
        <f t="shared" si="29"/>
        <v/>
      </c>
      <c r="BK12" s="41" t="str">
        <f t="shared" si="30"/>
        <v/>
      </c>
      <c r="BL12" s="41" t="str">
        <f t="shared" si="31"/>
        <v/>
      </c>
      <c r="BM12" s="41" t="str">
        <f t="shared" si="32"/>
        <v/>
      </c>
      <c r="BN12" s="41" t="str">
        <f t="shared" si="33"/>
        <v/>
      </c>
      <c r="BO12" s="41">
        <f t="shared" si="34"/>
        <v>0</v>
      </c>
      <c r="BP12" s="41" t="str">
        <f t="shared" si="35"/>
        <v/>
      </c>
      <c r="BQ12" s="41" t="str">
        <f t="shared" si="36"/>
        <v/>
      </c>
      <c r="BR12" s="41">
        <f t="shared" si="37"/>
        <v>0</v>
      </c>
      <c r="BS12" s="41" t="str">
        <f t="shared" si="38"/>
        <v/>
      </c>
      <c r="BT12" s="41" t="str">
        <f t="shared" si="39"/>
        <v/>
      </c>
      <c r="BU12" s="85" t="str">
        <f t="shared" si="10"/>
        <v>999:99.99</v>
      </c>
      <c r="BV12" s="85" t="str">
        <f t="shared" si="11"/>
        <v>999:99.99</v>
      </c>
      <c r="BW12" s="85" t="str">
        <f t="shared" si="40"/>
        <v>999:99.99</v>
      </c>
      <c r="BX12" s="89" t="str">
        <f t="shared" si="41"/>
        <v>1980/1/1</v>
      </c>
      <c r="BZ12" s="102">
        <v>9</v>
      </c>
      <c r="CA12" s="15" t="s">
        <v>171</v>
      </c>
      <c r="CB12" s="15">
        <v>1</v>
      </c>
      <c r="CC12" s="15">
        <v>4</v>
      </c>
    </row>
    <row r="13" spans="1:83" ht="24.75" customHeight="1" x14ac:dyDescent="0.15">
      <c r="A13" s="55" t="str">
        <f t="shared" si="12"/>
        <v/>
      </c>
      <c r="B13" s="97"/>
      <c r="C13" s="60"/>
      <c r="D13" s="60"/>
      <c r="E13" s="60"/>
      <c r="F13" s="143"/>
      <c r="G13" s="78"/>
      <c r="H13" s="78"/>
      <c r="I13" s="78"/>
      <c r="J13" s="61"/>
      <c r="K13" s="62"/>
      <c r="L13" s="62"/>
      <c r="M13" s="61"/>
      <c r="N13" s="62"/>
      <c r="O13" s="62"/>
      <c r="P13" s="61"/>
      <c r="Q13" s="61"/>
      <c r="R13" s="61"/>
      <c r="S13" s="61"/>
      <c r="T13" s="61"/>
      <c r="U13" s="62"/>
      <c r="V13" s="63"/>
      <c r="W13" s="62"/>
      <c r="X13" s="111" t="str">
        <f t="shared" si="13"/>
        <v/>
      </c>
      <c r="Y13" s="137"/>
      <c r="Z13" s="55" t="str">
        <f t="shared" si="14"/>
        <v/>
      </c>
      <c r="AA13" s="12"/>
      <c r="AB13" s="71">
        <f t="shared" si="15"/>
        <v>0</v>
      </c>
      <c r="AC13" s="71">
        <f t="shared" si="16"/>
        <v>0</v>
      </c>
      <c r="AD13" s="71">
        <f t="shared" si="17"/>
        <v>0</v>
      </c>
      <c r="AE13" s="71">
        <f t="shared" si="18"/>
        <v>0</v>
      </c>
      <c r="AF13" s="71">
        <f t="shared" si="19"/>
        <v>0</v>
      </c>
      <c r="AG13" s="72" t="str">
        <f>IF(F13="","",IF(V13="",申込書!$AB$6,LEFT(V13,2)&amp;RIGHT(V13,3)))</f>
        <v/>
      </c>
      <c r="AH13" s="72" t="str">
        <f t="shared" si="20"/>
        <v/>
      </c>
      <c r="AI13" s="72" t="str">
        <f t="shared" si="21"/>
        <v/>
      </c>
      <c r="AJ13" s="73"/>
      <c r="AL13" s="91" t="s">
        <v>247</v>
      </c>
      <c r="AM13" s="40">
        <v>15</v>
      </c>
      <c r="AN13" s="40">
        <v>3</v>
      </c>
      <c r="AO13" s="40">
        <v>100</v>
      </c>
      <c r="AP13" s="40"/>
      <c r="AQ13" s="40">
        <v>8</v>
      </c>
      <c r="AR13" s="40">
        <f t="shared" si="0"/>
        <v>0</v>
      </c>
      <c r="AS13" s="40" t="str">
        <f t="shared" si="1"/>
        <v/>
      </c>
      <c r="AT13" s="56">
        <f t="shared" si="22"/>
        <v>0</v>
      </c>
      <c r="AU13" s="56" t="str">
        <f t="shared" si="2"/>
        <v/>
      </c>
      <c r="AV13" s="56" t="str">
        <f t="shared" si="3"/>
        <v/>
      </c>
      <c r="AW13" s="56">
        <f t="shared" si="4"/>
        <v>10</v>
      </c>
      <c r="AX13" s="56">
        <f t="shared" si="5"/>
        <v>5</v>
      </c>
      <c r="AY13" s="56">
        <v>0</v>
      </c>
      <c r="AZ13" s="56" t="str">
        <f t="shared" si="23"/>
        <v xml:space="preserve"> </v>
      </c>
      <c r="BA13" s="56">
        <v>8</v>
      </c>
      <c r="BB13" s="56" t="str">
        <f t="shared" si="6"/>
        <v/>
      </c>
      <c r="BC13" s="56" t="str">
        <f t="shared" si="24"/>
        <v>19000100</v>
      </c>
      <c r="BD13" s="56" t="str">
        <f t="shared" si="25"/>
        <v/>
      </c>
      <c r="BE13" s="56" t="str">
        <f t="shared" si="26"/>
        <v/>
      </c>
      <c r="BF13" s="56" t="str">
        <f t="shared" si="27"/>
        <v/>
      </c>
      <c r="BG13" s="56">
        <f t="shared" si="7"/>
        <v>0</v>
      </c>
      <c r="BH13" s="56">
        <f t="shared" si="8"/>
        <v>0</v>
      </c>
      <c r="BI13" s="56" t="str">
        <f t="shared" si="28"/>
        <v/>
      </c>
      <c r="BJ13" s="41" t="str">
        <f t="shared" si="29"/>
        <v/>
      </c>
      <c r="BK13" s="41" t="str">
        <f t="shared" si="30"/>
        <v/>
      </c>
      <c r="BL13" s="41" t="str">
        <f t="shared" si="31"/>
        <v/>
      </c>
      <c r="BM13" s="41" t="str">
        <f t="shared" si="32"/>
        <v/>
      </c>
      <c r="BN13" s="41" t="str">
        <f t="shared" si="33"/>
        <v/>
      </c>
      <c r="BO13" s="41">
        <f t="shared" si="34"/>
        <v>0</v>
      </c>
      <c r="BP13" s="41" t="str">
        <f t="shared" si="35"/>
        <v/>
      </c>
      <c r="BQ13" s="41" t="str">
        <f t="shared" si="36"/>
        <v/>
      </c>
      <c r="BR13" s="41">
        <f t="shared" si="37"/>
        <v>0</v>
      </c>
      <c r="BS13" s="41" t="str">
        <f t="shared" si="38"/>
        <v/>
      </c>
      <c r="BT13" s="41" t="str">
        <f t="shared" si="39"/>
        <v/>
      </c>
      <c r="BU13" s="85" t="str">
        <f t="shared" si="10"/>
        <v>999:99.99</v>
      </c>
      <c r="BV13" s="85" t="str">
        <f t="shared" si="11"/>
        <v>999:99.99</v>
      </c>
      <c r="BW13" s="85" t="str">
        <f t="shared" si="40"/>
        <v>999:99.99</v>
      </c>
      <c r="BX13" s="89" t="str">
        <f t="shared" si="41"/>
        <v>1980/1/1</v>
      </c>
      <c r="BZ13" s="102">
        <v>10</v>
      </c>
      <c r="CA13" s="15" t="s">
        <v>172</v>
      </c>
      <c r="CB13" s="15">
        <v>1</v>
      </c>
      <c r="CC13" s="15">
        <v>5</v>
      </c>
    </row>
    <row r="14" spans="1:83" ht="24.75" customHeight="1" x14ac:dyDescent="0.15">
      <c r="A14" s="55" t="str">
        <f t="shared" si="12"/>
        <v/>
      </c>
      <c r="B14" s="97"/>
      <c r="C14" s="60"/>
      <c r="D14" s="60"/>
      <c r="E14" s="60"/>
      <c r="F14" s="143"/>
      <c r="G14" s="78"/>
      <c r="H14" s="78"/>
      <c r="I14" s="78"/>
      <c r="J14" s="61"/>
      <c r="K14" s="62"/>
      <c r="L14" s="62"/>
      <c r="M14" s="61"/>
      <c r="N14" s="62"/>
      <c r="O14" s="62"/>
      <c r="P14" s="61"/>
      <c r="Q14" s="61"/>
      <c r="R14" s="61"/>
      <c r="S14" s="61"/>
      <c r="T14" s="61"/>
      <c r="U14" s="62"/>
      <c r="V14" s="63"/>
      <c r="W14" s="62"/>
      <c r="X14" s="111" t="str">
        <f t="shared" si="13"/>
        <v/>
      </c>
      <c r="Y14" s="137"/>
      <c r="Z14" s="55" t="str">
        <f t="shared" si="14"/>
        <v/>
      </c>
      <c r="AA14" s="12"/>
      <c r="AB14" s="71">
        <f t="shared" si="15"/>
        <v>0</v>
      </c>
      <c r="AC14" s="71">
        <f t="shared" si="16"/>
        <v>0</v>
      </c>
      <c r="AD14" s="71">
        <f t="shared" si="17"/>
        <v>0</v>
      </c>
      <c r="AE14" s="71">
        <f t="shared" si="18"/>
        <v>0</v>
      </c>
      <c r="AF14" s="71">
        <f t="shared" si="19"/>
        <v>0</v>
      </c>
      <c r="AG14" s="72" t="str">
        <f>IF(F14="","",IF(V14="",申込書!$AB$6,LEFT(V14,2)&amp;RIGHT(V14,3)))</f>
        <v/>
      </c>
      <c r="AH14" s="72" t="str">
        <f t="shared" si="20"/>
        <v/>
      </c>
      <c r="AI14" s="72" t="str">
        <f t="shared" si="21"/>
        <v/>
      </c>
      <c r="AJ14" s="73"/>
      <c r="AL14" s="91" t="s">
        <v>248</v>
      </c>
      <c r="AM14" s="40">
        <v>17</v>
      </c>
      <c r="AN14" s="40">
        <v>3</v>
      </c>
      <c r="AO14" s="40">
        <v>200</v>
      </c>
      <c r="AP14" s="40"/>
      <c r="AQ14" s="40">
        <v>9</v>
      </c>
      <c r="AR14" s="40">
        <f t="shared" si="0"/>
        <v>0</v>
      </c>
      <c r="AS14" s="40" t="str">
        <f t="shared" si="1"/>
        <v/>
      </c>
      <c r="AT14" s="56">
        <f t="shared" si="22"/>
        <v>0</v>
      </c>
      <c r="AU14" s="56" t="str">
        <f t="shared" si="2"/>
        <v/>
      </c>
      <c r="AV14" s="56" t="str">
        <f t="shared" si="3"/>
        <v/>
      </c>
      <c r="AW14" s="56">
        <f t="shared" si="4"/>
        <v>10</v>
      </c>
      <c r="AX14" s="56">
        <f t="shared" si="5"/>
        <v>5</v>
      </c>
      <c r="AY14" s="56">
        <v>0</v>
      </c>
      <c r="AZ14" s="56" t="str">
        <f t="shared" si="23"/>
        <v xml:space="preserve"> </v>
      </c>
      <c r="BA14" s="56">
        <v>9</v>
      </c>
      <c r="BB14" s="56" t="str">
        <f t="shared" si="6"/>
        <v/>
      </c>
      <c r="BC14" s="56" t="str">
        <f t="shared" si="24"/>
        <v>19000100</v>
      </c>
      <c r="BD14" s="56" t="str">
        <f t="shared" si="25"/>
        <v/>
      </c>
      <c r="BE14" s="56" t="str">
        <f t="shared" si="26"/>
        <v/>
      </c>
      <c r="BF14" s="56" t="str">
        <f t="shared" si="27"/>
        <v/>
      </c>
      <c r="BG14" s="56">
        <f t="shared" si="7"/>
        <v>0</v>
      </c>
      <c r="BH14" s="56">
        <f t="shared" si="8"/>
        <v>0</v>
      </c>
      <c r="BI14" s="56" t="str">
        <f t="shared" si="28"/>
        <v/>
      </c>
      <c r="BJ14" s="41" t="str">
        <f t="shared" si="29"/>
        <v/>
      </c>
      <c r="BK14" s="41" t="str">
        <f t="shared" si="30"/>
        <v/>
      </c>
      <c r="BL14" s="41" t="str">
        <f t="shared" si="31"/>
        <v/>
      </c>
      <c r="BM14" s="41" t="str">
        <f t="shared" si="32"/>
        <v/>
      </c>
      <c r="BN14" s="41" t="str">
        <f t="shared" si="33"/>
        <v/>
      </c>
      <c r="BO14" s="41">
        <f t="shared" si="34"/>
        <v>0</v>
      </c>
      <c r="BP14" s="41" t="str">
        <f t="shared" si="35"/>
        <v/>
      </c>
      <c r="BQ14" s="41" t="str">
        <f t="shared" si="36"/>
        <v/>
      </c>
      <c r="BR14" s="41">
        <f t="shared" si="37"/>
        <v>0</v>
      </c>
      <c r="BS14" s="41" t="str">
        <f t="shared" si="38"/>
        <v/>
      </c>
      <c r="BT14" s="41" t="str">
        <f t="shared" si="39"/>
        <v/>
      </c>
      <c r="BU14" s="85" t="str">
        <f t="shared" si="10"/>
        <v>999:99.99</v>
      </c>
      <c r="BV14" s="85" t="str">
        <f t="shared" si="11"/>
        <v>999:99.99</v>
      </c>
      <c r="BW14" s="85" t="str">
        <f t="shared" si="40"/>
        <v>999:99.99</v>
      </c>
      <c r="BX14" s="89" t="str">
        <f t="shared" si="41"/>
        <v>1980/1/1</v>
      </c>
      <c r="BZ14" s="102">
        <v>11</v>
      </c>
      <c r="CA14" s="15" t="s">
        <v>173</v>
      </c>
      <c r="CB14" s="15">
        <v>1</v>
      </c>
      <c r="CC14" s="15">
        <v>6</v>
      </c>
    </row>
    <row r="15" spans="1:83" ht="24.75" customHeight="1" x14ac:dyDescent="0.15">
      <c r="A15" s="55" t="str">
        <f t="shared" si="12"/>
        <v/>
      </c>
      <c r="B15" s="97"/>
      <c r="C15" s="60"/>
      <c r="D15" s="60"/>
      <c r="E15" s="60"/>
      <c r="F15" s="143"/>
      <c r="G15" s="78"/>
      <c r="H15" s="78"/>
      <c r="I15" s="78"/>
      <c r="J15" s="61"/>
      <c r="K15" s="62"/>
      <c r="L15" s="62"/>
      <c r="M15" s="61"/>
      <c r="N15" s="62"/>
      <c r="O15" s="62"/>
      <c r="P15" s="61"/>
      <c r="Q15" s="61"/>
      <c r="R15" s="61"/>
      <c r="S15" s="61"/>
      <c r="T15" s="61"/>
      <c r="U15" s="62"/>
      <c r="V15" s="63"/>
      <c r="W15" s="62"/>
      <c r="X15" s="111" t="str">
        <f t="shared" si="13"/>
        <v/>
      </c>
      <c r="Y15" s="137"/>
      <c r="Z15" s="55" t="str">
        <f t="shared" si="14"/>
        <v/>
      </c>
      <c r="AA15" s="12"/>
      <c r="AB15" s="71">
        <f t="shared" si="15"/>
        <v>0</v>
      </c>
      <c r="AC15" s="71">
        <f t="shared" si="16"/>
        <v>0</v>
      </c>
      <c r="AD15" s="71">
        <f t="shared" si="17"/>
        <v>0</v>
      </c>
      <c r="AE15" s="71">
        <f t="shared" si="18"/>
        <v>0</v>
      </c>
      <c r="AF15" s="71">
        <f t="shared" si="19"/>
        <v>0</v>
      </c>
      <c r="AG15" s="72" t="str">
        <f>IF(F15="","",IF(V15="",申込書!$AB$6,LEFT(V15,2)&amp;RIGHT(V15,3)))</f>
        <v/>
      </c>
      <c r="AH15" s="72" t="str">
        <f t="shared" si="20"/>
        <v/>
      </c>
      <c r="AI15" s="72" t="str">
        <f t="shared" si="21"/>
        <v/>
      </c>
      <c r="AJ15" s="73"/>
      <c r="AL15" s="91" t="s">
        <v>249</v>
      </c>
      <c r="AM15" s="40">
        <v>19</v>
      </c>
      <c r="AN15" s="40">
        <v>4</v>
      </c>
      <c r="AO15" s="40">
        <v>100</v>
      </c>
      <c r="AP15" s="40"/>
      <c r="AQ15" s="40">
        <v>10</v>
      </c>
      <c r="AR15" s="40">
        <f t="shared" si="0"/>
        <v>0</v>
      </c>
      <c r="AS15" s="40" t="str">
        <f t="shared" si="1"/>
        <v/>
      </c>
      <c r="AT15" s="56">
        <f t="shared" si="22"/>
        <v>0</v>
      </c>
      <c r="AU15" s="56" t="str">
        <f t="shared" si="2"/>
        <v/>
      </c>
      <c r="AV15" s="56" t="str">
        <f t="shared" si="3"/>
        <v/>
      </c>
      <c r="AW15" s="56">
        <f t="shared" si="4"/>
        <v>10</v>
      </c>
      <c r="AX15" s="56">
        <f t="shared" si="5"/>
        <v>5</v>
      </c>
      <c r="AY15" s="56">
        <v>0</v>
      </c>
      <c r="AZ15" s="56" t="str">
        <f t="shared" si="23"/>
        <v xml:space="preserve"> </v>
      </c>
      <c r="BA15" s="56">
        <v>10</v>
      </c>
      <c r="BB15" s="56" t="str">
        <f t="shared" si="6"/>
        <v/>
      </c>
      <c r="BC15" s="56" t="str">
        <f t="shared" si="24"/>
        <v>19000100</v>
      </c>
      <c r="BD15" s="56" t="str">
        <f t="shared" si="25"/>
        <v/>
      </c>
      <c r="BE15" s="56" t="str">
        <f t="shared" si="26"/>
        <v/>
      </c>
      <c r="BF15" s="56" t="str">
        <f t="shared" si="27"/>
        <v/>
      </c>
      <c r="BG15" s="56">
        <f t="shared" si="7"/>
        <v>0</v>
      </c>
      <c r="BH15" s="56">
        <f t="shared" si="8"/>
        <v>0</v>
      </c>
      <c r="BI15" s="56" t="str">
        <f t="shared" si="28"/>
        <v/>
      </c>
      <c r="BJ15" s="41" t="str">
        <f t="shared" si="29"/>
        <v/>
      </c>
      <c r="BK15" s="41" t="str">
        <f t="shared" si="30"/>
        <v/>
      </c>
      <c r="BL15" s="41" t="str">
        <f t="shared" si="31"/>
        <v/>
      </c>
      <c r="BM15" s="41" t="str">
        <f t="shared" si="32"/>
        <v/>
      </c>
      <c r="BN15" s="41" t="str">
        <f t="shared" si="33"/>
        <v/>
      </c>
      <c r="BO15" s="41">
        <f t="shared" si="34"/>
        <v>0</v>
      </c>
      <c r="BP15" s="41" t="str">
        <f t="shared" si="35"/>
        <v/>
      </c>
      <c r="BQ15" s="41" t="str">
        <f t="shared" si="36"/>
        <v/>
      </c>
      <c r="BR15" s="41">
        <f t="shared" si="37"/>
        <v>0</v>
      </c>
      <c r="BS15" s="41" t="str">
        <f t="shared" si="38"/>
        <v/>
      </c>
      <c r="BT15" s="41" t="str">
        <f t="shared" si="39"/>
        <v/>
      </c>
      <c r="BU15" s="85" t="str">
        <f t="shared" si="10"/>
        <v>999:99.99</v>
      </c>
      <c r="BV15" s="85" t="str">
        <f t="shared" si="11"/>
        <v>999:99.99</v>
      </c>
      <c r="BW15" s="85" t="str">
        <f t="shared" si="40"/>
        <v>999:99.99</v>
      </c>
      <c r="BX15" s="89" t="str">
        <f t="shared" si="41"/>
        <v>1980/1/1</v>
      </c>
      <c r="BZ15" s="102">
        <v>12</v>
      </c>
      <c r="CA15" s="15" t="s">
        <v>174</v>
      </c>
      <c r="CB15" s="15">
        <v>2</v>
      </c>
      <c r="CC15" s="15">
        <v>1</v>
      </c>
    </row>
    <row r="16" spans="1:83" ht="24.75" customHeight="1" x14ac:dyDescent="0.15">
      <c r="A16" s="55" t="str">
        <f t="shared" si="12"/>
        <v/>
      </c>
      <c r="B16" s="97"/>
      <c r="C16" s="60"/>
      <c r="D16" s="60"/>
      <c r="E16" s="60"/>
      <c r="F16" s="143"/>
      <c r="G16" s="143"/>
      <c r="H16" s="78"/>
      <c r="I16" s="78"/>
      <c r="J16" s="61"/>
      <c r="K16" s="62"/>
      <c r="L16" s="62"/>
      <c r="M16" s="61"/>
      <c r="N16" s="62"/>
      <c r="O16" s="62"/>
      <c r="P16" s="61"/>
      <c r="Q16" s="61"/>
      <c r="R16" s="61"/>
      <c r="S16" s="61"/>
      <c r="T16" s="61"/>
      <c r="U16" s="62"/>
      <c r="V16" s="63"/>
      <c r="W16" s="62"/>
      <c r="X16" s="111" t="str">
        <f t="shared" si="13"/>
        <v/>
      </c>
      <c r="Y16" s="137"/>
      <c r="Z16" s="55" t="str">
        <f t="shared" si="14"/>
        <v/>
      </c>
      <c r="AA16" s="12"/>
      <c r="AB16" s="71">
        <f t="shared" si="15"/>
        <v>0</v>
      </c>
      <c r="AC16" s="71">
        <f t="shared" si="16"/>
        <v>0</v>
      </c>
      <c r="AD16" s="71">
        <f t="shared" si="17"/>
        <v>0</v>
      </c>
      <c r="AE16" s="71">
        <f t="shared" si="18"/>
        <v>0</v>
      </c>
      <c r="AF16" s="71">
        <f t="shared" si="19"/>
        <v>0</v>
      </c>
      <c r="AG16" s="72" t="str">
        <f>IF(F16="","",IF(V16="",申込書!$AB$6,LEFT(V16,2)&amp;RIGHT(V16,3)))</f>
        <v/>
      </c>
      <c r="AH16" s="72" t="str">
        <f t="shared" si="20"/>
        <v/>
      </c>
      <c r="AI16" s="72" t="str">
        <f t="shared" si="21"/>
        <v/>
      </c>
      <c r="AJ16" s="73"/>
      <c r="AL16" s="91" t="s">
        <v>250</v>
      </c>
      <c r="AM16" s="40">
        <v>21</v>
      </c>
      <c r="AN16" s="40">
        <v>4</v>
      </c>
      <c r="AO16" s="40">
        <v>200</v>
      </c>
      <c r="AP16" s="40"/>
      <c r="AQ16" s="40">
        <v>11</v>
      </c>
      <c r="AR16" s="40">
        <f t="shared" si="0"/>
        <v>0</v>
      </c>
      <c r="AS16" s="40" t="str">
        <f t="shared" si="1"/>
        <v/>
      </c>
      <c r="AT16" s="56">
        <f t="shared" si="22"/>
        <v>0</v>
      </c>
      <c r="AU16" s="56" t="str">
        <f t="shared" si="2"/>
        <v/>
      </c>
      <c r="AV16" s="56" t="str">
        <f t="shared" si="3"/>
        <v/>
      </c>
      <c r="AW16" s="56">
        <f t="shared" si="4"/>
        <v>10</v>
      </c>
      <c r="AX16" s="56">
        <f t="shared" si="5"/>
        <v>5</v>
      </c>
      <c r="AY16" s="56">
        <v>0</v>
      </c>
      <c r="AZ16" s="56" t="str">
        <f t="shared" si="23"/>
        <v xml:space="preserve"> </v>
      </c>
      <c r="BA16" s="56">
        <v>11</v>
      </c>
      <c r="BB16" s="56" t="str">
        <f t="shared" si="6"/>
        <v/>
      </c>
      <c r="BC16" s="56" t="str">
        <f t="shared" si="24"/>
        <v>19000100</v>
      </c>
      <c r="BD16" s="56" t="str">
        <f t="shared" si="25"/>
        <v/>
      </c>
      <c r="BE16" s="56" t="str">
        <f t="shared" si="26"/>
        <v/>
      </c>
      <c r="BF16" s="56" t="str">
        <f t="shared" si="27"/>
        <v/>
      </c>
      <c r="BG16" s="56">
        <f t="shared" si="7"/>
        <v>0</v>
      </c>
      <c r="BH16" s="56">
        <f t="shared" si="8"/>
        <v>0</v>
      </c>
      <c r="BI16" s="56" t="str">
        <f t="shared" si="28"/>
        <v/>
      </c>
      <c r="BJ16" s="41" t="str">
        <f t="shared" si="29"/>
        <v/>
      </c>
      <c r="BK16" s="41" t="str">
        <f t="shared" si="30"/>
        <v/>
      </c>
      <c r="BL16" s="41" t="str">
        <f t="shared" si="31"/>
        <v/>
      </c>
      <c r="BM16" s="41" t="str">
        <f t="shared" si="32"/>
        <v/>
      </c>
      <c r="BN16" s="41" t="str">
        <f t="shared" si="33"/>
        <v/>
      </c>
      <c r="BO16" s="41">
        <f t="shared" si="34"/>
        <v>0</v>
      </c>
      <c r="BP16" s="41" t="str">
        <f t="shared" si="35"/>
        <v/>
      </c>
      <c r="BQ16" s="41" t="str">
        <f t="shared" si="36"/>
        <v/>
      </c>
      <c r="BR16" s="41">
        <f t="shared" si="37"/>
        <v>0</v>
      </c>
      <c r="BS16" s="41" t="str">
        <f t="shared" si="38"/>
        <v/>
      </c>
      <c r="BT16" s="41" t="str">
        <f t="shared" si="39"/>
        <v/>
      </c>
      <c r="BU16" s="85" t="str">
        <f t="shared" si="10"/>
        <v>999:99.99</v>
      </c>
      <c r="BV16" s="85" t="str">
        <f t="shared" si="11"/>
        <v>999:99.99</v>
      </c>
      <c r="BW16" s="85" t="str">
        <f t="shared" si="40"/>
        <v>999:99.99</v>
      </c>
      <c r="BX16" s="89" t="str">
        <f t="shared" si="41"/>
        <v>1980/1/1</v>
      </c>
      <c r="BZ16" s="102">
        <v>13</v>
      </c>
      <c r="CA16" s="15" t="s">
        <v>175</v>
      </c>
      <c r="CB16" s="15">
        <v>2</v>
      </c>
      <c r="CC16" s="15">
        <v>2</v>
      </c>
    </row>
    <row r="17" spans="1:81" ht="24.75" customHeight="1" x14ac:dyDescent="0.15">
      <c r="A17" s="55" t="str">
        <f t="shared" si="12"/>
        <v/>
      </c>
      <c r="B17" s="97"/>
      <c r="C17" s="60"/>
      <c r="D17" s="60"/>
      <c r="E17" s="60"/>
      <c r="F17" s="143"/>
      <c r="G17" s="78"/>
      <c r="H17" s="78"/>
      <c r="I17" s="78"/>
      <c r="J17" s="61"/>
      <c r="K17" s="62"/>
      <c r="L17" s="62"/>
      <c r="M17" s="61"/>
      <c r="N17" s="62"/>
      <c r="O17" s="62"/>
      <c r="P17" s="61"/>
      <c r="Q17" s="61"/>
      <c r="R17" s="61"/>
      <c r="S17" s="61"/>
      <c r="T17" s="61"/>
      <c r="U17" s="62"/>
      <c r="V17" s="63"/>
      <c r="W17" s="62"/>
      <c r="X17" s="111" t="str">
        <f t="shared" si="13"/>
        <v/>
      </c>
      <c r="Y17" s="137"/>
      <c r="Z17" s="55" t="str">
        <f t="shared" si="14"/>
        <v/>
      </c>
      <c r="AA17" s="12"/>
      <c r="AB17" s="71">
        <f t="shared" si="15"/>
        <v>0</v>
      </c>
      <c r="AC17" s="71">
        <f t="shared" si="16"/>
        <v>0</v>
      </c>
      <c r="AD17" s="71">
        <f t="shared" si="17"/>
        <v>0</v>
      </c>
      <c r="AE17" s="71">
        <f t="shared" si="18"/>
        <v>0</v>
      </c>
      <c r="AF17" s="71">
        <f t="shared" si="19"/>
        <v>0</v>
      </c>
      <c r="AG17" s="72" t="str">
        <f>IF(F17="","",IF(V17="",申込書!$AB$6,LEFT(V17,2)&amp;RIGHT(V17,3)))</f>
        <v/>
      </c>
      <c r="AH17" s="72" t="str">
        <f t="shared" si="20"/>
        <v/>
      </c>
      <c r="AI17" s="72" t="str">
        <f t="shared" si="21"/>
        <v/>
      </c>
      <c r="AJ17" s="73"/>
      <c r="AL17" s="91" t="s">
        <v>166</v>
      </c>
      <c r="AM17" s="40">
        <v>23</v>
      </c>
      <c r="AN17" s="40">
        <v>5</v>
      </c>
      <c r="AO17" s="40">
        <v>200</v>
      </c>
      <c r="AP17" s="40"/>
      <c r="AQ17" s="40">
        <v>12</v>
      </c>
      <c r="AR17" s="40">
        <f t="shared" si="0"/>
        <v>0</v>
      </c>
      <c r="AS17" s="40" t="str">
        <f t="shared" si="1"/>
        <v/>
      </c>
      <c r="AT17" s="56">
        <f t="shared" si="22"/>
        <v>0</v>
      </c>
      <c r="AU17" s="56" t="str">
        <f t="shared" si="2"/>
        <v/>
      </c>
      <c r="AV17" s="56" t="str">
        <f t="shared" si="3"/>
        <v/>
      </c>
      <c r="AW17" s="56">
        <f t="shared" si="4"/>
        <v>10</v>
      </c>
      <c r="AX17" s="56">
        <f t="shared" si="5"/>
        <v>5</v>
      </c>
      <c r="AY17" s="56">
        <v>0</v>
      </c>
      <c r="AZ17" s="56" t="str">
        <f t="shared" ref="AZ17:AZ116" si="42">H17&amp;" "&amp;I17</f>
        <v xml:space="preserve"> </v>
      </c>
      <c r="BA17" s="56">
        <v>12</v>
      </c>
      <c r="BB17" s="56" t="str">
        <f t="shared" si="6"/>
        <v/>
      </c>
      <c r="BC17" s="56" t="str">
        <f t="shared" si="24"/>
        <v>19000100</v>
      </c>
      <c r="BD17" s="56" t="str">
        <f t="shared" si="25"/>
        <v/>
      </c>
      <c r="BE17" s="56" t="str">
        <f t="shared" si="26"/>
        <v/>
      </c>
      <c r="BF17" s="56" t="str">
        <f t="shared" si="27"/>
        <v/>
      </c>
      <c r="BG17" s="56">
        <f t="shared" si="7"/>
        <v>0</v>
      </c>
      <c r="BH17" s="56">
        <f t="shared" si="8"/>
        <v>0</v>
      </c>
      <c r="BI17" s="56" t="str">
        <f t="shared" si="28"/>
        <v/>
      </c>
      <c r="BJ17" s="41" t="str">
        <f t="shared" si="29"/>
        <v/>
      </c>
      <c r="BK17" s="41" t="str">
        <f t="shared" si="30"/>
        <v/>
      </c>
      <c r="BL17" s="41" t="str">
        <f t="shared" si="31"/>
        <v/>
      </c>
      <c r="BM17" s="41" t="str">
        <f t="shared" si="32"/>
        <v/>
      </c>
      <c r="BN17" s="41" t="str">
        <f t="shared" si="33"/>
        <v/>
      </c>
      <c r="BO17" s="41">
        <f t="shared" si="34"/>
        <v>0</v>
      </c>
      <c r="BP17" s="41" t="str">
        <f t="shared" si="35"/>
        <v/>
      </c>
      <c r="BQ17" s="41" t="str">
        <f t="shared" si="36"/>
        <v/>
      </c>
      <c r="BR17" s="41">
        <f t="shared" si="37"/>
        <v>0</v>
      </c>
      <c r="BS17" s="41" t="str">
        <f t="shared" si="38"/>
        <v/>
      </c>
      <c r="BT17" s="41" t="str">
        <f t="shared" si="39"/>
        <v/>
      </c>
      <c r="BU17" s="85" t="str">
        <f t="shared" si="10"/>
        <v>999:99.99</v>
      </c>
      <c r="BV17" s="85" t="str">
        <f t="shared" si="11"/>
        <v>999:99.99</v>
      </c>
      <c r="BW17" s="85" t="str">
        <f t="shared" si="40"/>
        <v>999:99.99</v>
      </c>
      <c r="BX17" s="89" t="str">
        <f t="shared" si="41"/>
        <v>1980/1/1</v>
      </c>
      <c r="BZ17" s="102">
        <v>14</v>
      </c>
      <c r="CA17" s="15" t="s">
        <v>176</v>
      </c>
      <c r="CB17" s="15">
        <v>2</v>
      </c>
      <c r="CC17" s="15">
        <v>3</v>
      </c>
    </row>
    <row r="18" spans="1:81" ht="24.75" customHeight="1" x14ac:dyDescent="0.15">
      <c r="A18" s="55" t="str">
        <f t="shared" si="12"/>
        <v/>
      </c>
      <c r="B18" s="97"/>
      <c r="C18" s="60"/>
      <c r="D18" s="60"/>
      <c r="E18" s="60"/>
      <c r="F18" s="143"/>
      <c r="G18" s="78"/>
      <c r="H18" s="78"/>
      <c r="I18" s="78"/>
      <c r="J18" s="61"/>
      <c r="K18" s="62"/>
      <c r="L18" s="62"/>
      <c r="M18" s="61"/>
      <c r="N18" s="62"/>
      <c r="O18" s="62"/>
      <c r="P18" s="61"/>
      <c r="Q18" s="61"/>
      <c r="R18" s="61"/>
      <c r="S18" s="61"/>
      <c r="T18" s="61"/>
      <c r="U18" s="62"/>
      <c r="V18" s="63"/>
      <c r="W18" s="62"/>
      <c r="X18" s="111" t="str">
        <f t="shared" si="13"/>
        <v/>
      </c>
      <c r="Y18" s="137"/>
      <c r="Z18" s="55" t="str">
        <f t="shared" si="14"/>
        <v/>
      </c>
      <c r="AA18" s="12"/>
      <c r="AB18" s="71">
        <f t="shared" si="15"/>
        <v>0</v>
      </c>
      <c r="AC18" s="71">
        <f t="shared" si="16"/>
        <v>0</v>
      </c>
      <c r="AD18" s="71">
        <f t="shared" si="17"/>
        <v>0</v>
      </c>
      <c r="AE18" s="71">
        <f t="shared" si="18"/>
        <v>0</v>
      </c>
      <c r="AF18" s="71">
        <f t="shared" si="19"/>
        <v>0</v>
      </c>
      <c r="AG18" s="72" t="str">
        <f>IF(F18="","",IF(V18="",申込書!$AB$6,LEFT(V18,2)&amp;RIGHT(V18,3)))</f>
        <v/>
      </c>
      <c r="AH18" s="72" t="str">
        <f t="shared" si="20"/>
        <v/>
      </c>
      <c r="AI18" s="72" t="str">
        <f t="shared" si="21"/>
        <v/>
      </c>
      <c r="AJ18" s="73"/>
      <c r="AL18" s="91" t="s">
        <v>261</v>
      </c>
      <c r="AM18" s="40">
        <v>25</v>
      </c>
      <c r="AN18" s="40">
        <v>5</v>
      </c>
      <c r="AO18" s="40">
        <v>400</v>
      </c>
      <c r="AP18" s="40"/>
      <c r="AQ18" s="40">
        <v>13</v>
      </c>
      <c r="AR18" s="40">
        <f t="shared" si="0"/>
        <v>0</v>
      </c>
      <c r="AS18" s="40" t="str">
        <f t="shared" si="1"/>
        <v/>
      </c>
      <c r="AT18" s="56">
        <f t="shared" si="22"/>
        <v>0</v>
      </c>
      <c r="AU18" s="56" t="str">
        <f t="shared" si="2"/>
        <v/>
      </c>
      <c r="AV18" s="56" t="str">
        <f t="shared" si="3"/>
        <v/>
      </c>
      <c r="AW18" s="56">
        <f t="shared" si="4"/>
        <v>10</v>
      </c>
      <c r="AX18" s="56">
        <f t="shared" si="5"/>
        <v>5</v>
      </c>
      <c r="AY18" s="56">
        <v>0</v>
      </c>
      <c r="AZ18" s="56" t="str">
        <f t="shared" si="42"/>
        <v xml:space="preserve"> </v>
      </c>
      <c r="BA18" s="56">
        <v>13</v>
      </c>
      <c r="BB18" s="56" t="str">
        <f t="shared" si="6"/>
        <v/>
      </c>
      <c r="BC18" s="56" t="str">
        <f t="shared" si="24"/>
        <v>19000100</v>
      </c>
      <c r="BD18" s="56" t="str">
        <f t="shared" si="25"/>
        <v/>
      </c>
      <c r="BE18" s="56" t="str">
        <f t="shared" si="26"/>
        <v/>
      </c>
      <c r="BF18" s="56" t="str">
        <f t="shared" si="27"/>
        <v/>
      </c>
      <c r="BG18" s="56">
        <f t="shared" si="7"/>
        <v>0</v>
      </c>
      <c r="BH18" s="56">
        <f t="shared" si="8"/>
        <v>0</v>
      </c>
      <c r="BI18" s="56" t="str">
        <f t="shared" si="28"/>
        <v/>
      </c>
      <c r="BJ18" s="41" t="str">
        <f t="shared" si="29"/>
        <v/>
      </c>
      <c r="BK18" s="41" t="str">
        <f t="shared" si="30"/>
        <v/>
      </c>
      <c r="BL18" s="41" t="str">
        <f t="shared" si="31"/>
        <v/>
      </c>
      <c r="BM18" s="41" t="str">
        <f t="shared" si="32"/>
        <v/>
      </c>
      <c r="BN18" s="41" t="str">
        <f t="shared" si="33"/>
        <v/>
      </c>
      <c r="BO18" s="41">
        <f t="shared" si="34"/>
        <v>0</v>
      </c>
      <c r="BP18" s="41" t="str">
        <f t="shared" si="35"/>
        <v/>
      </c>
      <c r="BQ18" s="41" t="str">
        <f t="shared" si="36"/>
        <v/>
      </c>
      <c r="BR18" s="41">
        <f t="shared" si="37"/>
        <v>0</v>
      </c>
      <c r="BS18" s="41" t="str">
        <f t="shared" si="38"/>
        <v/>
      </c>
      <c r="BT18" s="41" t="str">
        <f t="shared" si="39"/>
        <v/>
      </c>
      <c r="BU18" s="85" t="str">
        <f t="shared" si="10"/>
        <v>999:99.99</v>
      </c>
      <c r="BV18" s="85" t="str">
        <f t="shared" si="11"/>
        <v>999:99.99</v>
      </c>
      <c r="BW18" s="85" t="str">
        <f t="shared" si="40"/>
        <v>999:99.99</v>
      </c>
      <c r="BX18" s="89" t="str">
        <f t="shared" si="41"/>
        <v>1980/1/1</v>
      </c>
      <c r="BZ18" s="102">
        <v>15</v>
      </c>
      <c r="CA18" s="15" t="s">
        <v>177</v>
      </c>
      <c r="CB18" s="15">
        <v>3</v>
      </c>
      <c r="CC18" s="15">
        <v>1</v>
      </c>
    </row>
    <row r="19" spans="1:81" ht="24.75" customHeight="1" x14ac:dyDescent="0.15">
      <c r="A19" s="55" t="str">
        <f t="shared" si="12"/>
        <v/>
      </c>
      <c r="B19" s="97"/>
      <c r="C19" s="60"/>
      <c r="D19" s="60"/>
      <c r="E19" s="60"/>
      <c r="F19" s="143"/>
      <c r="G19" s="78"/>
      <c r="H19" s="78"/>
      <c r="I19" s="78"/>
      <c r="J19" s="61"/>
      <c r="K19" s="62"/>
      <c r="L19" s="62"/>
      <c r="M19" s="61"/>
      <c r="N19" s="62"/>
      <c r="O19" s="62"/>
      <c r="P19" s="61"/>
      <c r="Q19" s="61"/>
      <c r="R19" s="61"/>
      <c r="S19" s="61"/>
      <c r="T19" s="61"/>
      <c r="U19" s="62"/>
      <c r="V19" s="63"/>
      <c r="W19" s="62"/>
      <c r="X19" s="111" t="str">
        <f t="shared" si="13"/>
        <v/>
      </c>
      <c r="Y19" s="137"/>
      <c r="Z19" s="55" t="str">
        <f t="shared" si="14"/>
        <v/>
      </c>
      <c r="AA19" s="12"/>
      <c r="AB19" s="71">
        <f t="shared" si="15"/>
        <v>0</v>
      </c>
      <c r="AC19" s="71">
        <f t="shared" si="16"/>
        <v>0</v>
      </c>
      <c r="AD19" s="71">
        <f t="shared" si="17"/>
        <v>0</v>
      </c>
      <c r="AE19" s="71">
        <f t="shared" si="18"/>
        <v>0</v>
      </c>
      <c r="AF19" s="71">
        <f t="shared" si="19"/>
        <v>0</v>
      </c>
      <c r="AG19" s="72" t="str">
        <f>IF(F19="","",IF(V19="",申込書!$AB$6,LEFT(V19,2)&amp;RIGHT(V19,3)))</f>
        <v/>
      </c>
      <c r="AH19" s="72" t="str">
        <f t="shared" si="20"/>
        <v/>
      </c>
      <c r="AI19" s="72" t="str">
        <f t="shared" si="21"/>
        <v/>
      </c>
      <c r="AJ19" s="73"/>
      <c r="AL19" s="92" t="s">
        <v>271</v>
      </c>
      <c r="AN19" s="40">
        <v>0</v>
      </c>
      <c r="AO19" s="40">
        <v>0</v>
      </c>
      <c r="AP19" s="40"/>
      <c r="AQ19" s="40">
        <v>14</v>
      </c>
      <c r="AR19" s="40">
        <f t="shared" si="0"/>
        <v>0</v>
      </c>
      <c r="AS19" s="40" t="str">
        <f t="shared" si="1"/>
        <v/>
      </c>
      <c r="AT19" s="56">
        <f t="shared" si="22"/>
        <v>0</v>
      </c>
      <c r="AU19" s="56" t="str">
        <f t="shared" si="2"/>
        <v/>
      </c>
      <c r="AV19" s="56" t="str">
        <f t="shared" si="3"/>
        <v/>
      </c>
      <c r="AW19" s="56">
        <f t="shared" si="4"/>
        <v>10</v>
      </c>
      <c r="AX19" s="56">
        <f t="shared" si="5"/>
        <v>5</v>
      </c>
      <c r="AY19" s="56">
        <v>0</v>
      </c>
      <c r="AZ19" s="56" t="str">
        <f t="shared" si="42"/>
        <v xml:space="preserve"> </v>
      </c>
      <c r="BA19" s="56">
        <v>14</v>
      </c>
      <c r="BB19" s="56" t="str">
        <f t="shared" si="6"/>
        <v/>
      </c>
      <c r="BC19" s="56" t="str">
        <f t="shared" si="24"/>
        <v>19000100</v>
      </c>
      <c r="BD19" s="56" t="str">
        <f t="shared" si="25"/>
        <v/>
      </c>
      <c r="BE19" s="56" t="str">
        <f t="shared" si="26"/>
        <v/>
      </c>
      <c r="BF19" s="56" t="str">
        <f t="shared" si="27"/>
        <v/>
      </c>
      <c r="BG19" s="56">
        <f t="shared" si="7"/>
        <v>0</v>
      </c>
      <c r="BH19" s="56">
        <f t="shared" si="8"/>
        <v>0</v>
      </c>
      <c r="BI19" s="56" t="str">
        <f t="shared" si="28"/>
        <v/>
      </c>
      <c r="BJ19" s="41" t="str">
        <f t="shared" si="29"/>
        <v/>
      </c>
      <c r="BK19" s="41" t="str">
        <f t="shared" si="30"/>
        <v/>
      </c>
      <c r="BL19" s="41" t="str">
        <f t="shared" si="31"/>
        <v/>
      </c>
      <c r="BM19" s="41" t="str">
        <f t="shared" si="32"/>
        <v/>
      </c>
      <c r="BN19" s="41" t="str">
        <f t="shared" si="33"/>
        <v/>
      </c>
      <c r="BO19" s="41">
        <f t="shared" si="34"/>
        <v>0</v>
      </c>
      <c r="BP19" s="41" t="str">
        <f t="shared" si="35"/>
        <v/>
      </c>
      <c r="BQ19" s="41" t="str">
        <f t="shared" si="36"/>
        <v/>
      </c>
      <c r="BR19" s="41">
        <f t="shared" si="37"/>
        <v>0</v>
      </c>
      <c r="BS19" s="41" t="str">
        <f t="shared" si="38"/>
        <v/>
      </c>
      <c r="BT19" s="41" t="str">
        <f t="shared" si="39"/>
        <v/>
      </c>
      <c r="BU19" s="85" t="str">
        <f t="shared" si="10"/>
        <v>999:99.99</v>
      </c>
      <c r="BV19" s="85" t="str">
        <f t="shared" si="11"/>
        <v>999:99.99</v>
      </c>
      <c r="BW19" s="85" t="str">
        <f t="shared" si="40"/>
        <v>999:99.99</v>
      </c>
      <c r="BX19" s="89" t="str">
        <f t="shared" si="41"/>
        <v>1980/1/1</v>
      </c>
      <c r="BZ19" s="102">
        <v>16</v>
      </c>
      <c r="CA19" s="15" t="s">
        <v>178</v>
      </c>
      <c r="CB19" s="15">
        <v>3</v>
      </c>
      <c r="CC19" s="15">
        <v>2</v>
      </c>
    </row>
    <row r="20" spans="1:81" ht="24.75" customHeight="1" x14ac:dyDescent="0.15">
      <c r="A20" s="55" t="str">
        <f t="shared" si="12"/>
        <v/>
      </c>
      <c r="B20" s="97"/>
      <c r="C20" s="60"/>
      <c r="D20" s="60"/>
      <c r="E20" s="60"/>
      <c r="F20" s="143"/>
      <c r="G20" s="78"/>
      <c r="H20" s="78"/>
      <c r="I20" s="78"/>
      <c r="J20" s="61"/>
      <c r="K20" s="62"/>
      <c r="L20" s="62"/>
      <c r="M20" s="61"/>
      <c r="N20" s="62"/>
      <c r="O20" s="62"/>
      <c r="P20" s="61"/>
      <c r="Q20" s="61"/>
      <c r="R20" s="61"/>
      <c r="S20" s="61"/>
      <c r="T20" s="61"/>
      <c r="U20" s="62"/>
      <c r="V20" s="63"/>
      <c r="W20" s="62"/>
      <c r="X20" s="111" t="str">
        <f t="shared" si="13"/>
        <v/>
      </c>
      <c r="Y20" s="137"/>
      <c r="Z20" s="55" t="str">
        <f t="shared" si="14"/>
        <v/>
      </c>
      <c r="AA20" s="12"/>
      <c r="AB20" s="71">
        <f t="shared" si="15"/>
        <v>0</v>
      </c>
      <c r="AC20" s="71">
        <f t="shared" si="16"/>
        <v>0</v>
      </c>
      <c r="AD20" s="71">
        <f t="shared" si="17"/>
        <v>0</v>
      </c>
      <c r="AE20" s="71">
        <f t="shared" si="18"/>
        <v>0</v>
      </c>
      <c r="AF20" s="71">
        <f t="shared" si="19"/>
        <v>0</v>
      </c>
      <c r="AG20" s="72" t="str">
        <f>IF(F20="","",IF(V20="",申込書!$AB$6,LEFT(V20,2)&amp;RIGHT(V20,3)))</f>
        <v/>
      </c>
      <c r="AH20" s="72" t="str">
        <f t="shared" si="20"/>
        <v/>
      </c>
      <c r="AI20" s="72" t="str">
        <f t="shared" si="21"/>
        <v/>
      </c>
      <c r="AJ20" s="73"/>
      <c r="AL20" s="91" t="s">
        <v>242</v>
      </c>
      <c r="AN20" s="40">
        <v>1</v>
      </c>
      <c r="AO20" s="40">
        <v>200</v>
      </c>
      <c r="AP20" s="40"/>
      <c r="AQ20" s="40">
        <v>15</v>
      </c>
      <c r="AR20" s="40">
        <f t="shared" si="0"/>
        <v>0</v>
      </c>
      <c r="AS20" s="40" t="str">
        <f t="shared" si="1"/>
        <v/>
      </c>
      <c r="AT20" s="56">
        <f t="shared" si="22"/>
        <v>0</v>
      </c>
      <c r="AU20" s="56" t="str">
        <f t="shared" si="2"/>
        <v/>
      </c>
      <c r="AV20" s="56" t="str">
        <f t="shared" si="3"/>
        <v/>
      </c>
      <c r="AW20" s="56">
        <f t="shared" si="4"/>
        <v>10</v>
      </c>
      <c r="AX20" s="56">
        <f t="shared" si="5"/>
        <v>5</v>
      </c>
      <c r="AY20" s="56">
        <v>0</v>
      </c>
      <c r="AZ20" s="56" t="str">
        <f t="shared" si="42"/>
        <v xml:space="preserve"> </v>
      </c>
      <c r="BA20" s="56">
        <v>15</v>
      </c>
      <c r="BB20" s="56" t="str">
        <f t="shared" si="6"/>
        <v/>
      </c>
      <c r="BC20" s="56" t="str">
        <f t="shared" si="24"/>
        <v>19000100</v>
      </c>
      <c r="BD20" s="56" t="str">
        <f t="shared" si="25"/>
        <v/>
      </c>
      <c r="BE20" s="56" t="str">
        <f t="shared" si="26"/>
        <v/>
      </c>
      <c r="BF20" s="56" t="str">
        <f t="shared" si="27"/>
        <v/>
      </c>
      <c r="BG20" s="56">
        <f t="shared" si="7"/>
        <v>0</v>
      </c>
      <c r="BH20" s="56">
        <f t="shared" si="8"/>
        <v>0</v>
      </c>
      <c r="BI20" s="56" t="str">
        <f t="shared" si="28"/>
        <v/>
      </c>
      <c r="BJ20" s="41" t="str">
        <f t="shared" si="29"/>
        <v/>
      </c>
      <c r="BK20" s="41" t="str">
        <f t="shared" si="30"/>
        <v/>
      </c>
      <c r="BL20" s="41" t="str">
        <f t="shared" si="31"/>
        <v/>
      </c>
      <c r="BM20" s="41" t="str">
        <f t="shared" si="32"/>
        <v/>
      </c>
      <c r="BN20" s="41" t="str">
        <f t="shared" si="33"/>
        <v/>
      </c>
      <c r="BO20" s="41">
        <f t="shared" si="34"/>
        <v>0</v>
      </c>
      <c r="BP20" s="41" t="str">
        <f t="shared" si="35"/>
        <v/>
      </c>
      <c r="BQ20" s="41" t="str">
        <f t="shared" si="36"/>
        <v/>
      </c>
      <c r="BR20" s="41">
        <f t="shared" si="37"/>
        <v>0</v>
      </c>
      <c r="BS20" s="41" t="str">
        <f t="shared" si="38"/>
        <v/>
      </c>
      <c r="BT20" s="41" t="str">
        <f t="shared" si="39"/>
        <v/>
      </c>
      <c r="BU20" s="85" t="str">
        <f t="shared" si="10"/>
        <v>999:99.99</v>
      </c>
      <c r="BV20" s="85" t="str">
        <f t="shared" si="11"/>
        <v>999:99.99</v>
      </c>
      <c r="BW20" s="85" t="str">
        <f t="shared" si="40"/>
        <v>999:99.99</v>
      </c>
      <c r="BX20" s="89" t="str">
        <f t="shared" si="41"/>
        <v>1980/1/1</v>
      </c>
      <c r="BZ20" s="102">
        <v>17</v>
      </c>
      <c r="CA20" s="15" t="s">
        <v>179</v>
      </c>
      <c r="CB20" s="15">
        <v>3</v>
      </c>
      <c r="CC20" s="15">
        <v>3</v>
      </c>
    </row>
    <row r="21" spans="1:81" ht="24.75" customHeight="1" x14ac:dyDescent="0.15">
      <c r="A21" s="55" t="str">
        <f t="shared" si="12"/>
        <v/>
      </c>
      <c r="B21" s="97"/>
      <c r="C21" s="60"/>
      <c r="D21" s="60"/>
      <c r="E21" s="60"/>
      <c r="F21" s="143"/>
      <c r="G21" s="78"/>
      <c r="H21" s="78"/>
      <c r="I21" s="78"/>
      <c r="J21" s="61"/>
      <c r="K21" s="62"/>
      <c r="L21" s="62"/>
      <c r="M21" s="61"/>
      <c r="N21" s="62"/>
      <c r="O21" s="62"/>
      <c r="P21" s="61"/>
      <c r="Q21" s="61"/>
      <c r="R21" s="61"/>
      <c r="S21" s="61"/>
      <c r="T21" s="61"/>
      <c r="U21" s="62"/>
      <c r="V21" s="63"/>
      <c r="W21" s="62"/>
      <c r="X21" s="111" t="str">
        <f t="shared" si="13"/>
        <v/>
      </c>
      <c r="Y21" s="137"/>
      <c r="Z21" s="55" t="str">
        <f t="shared" si="14"/>
        <v/>
      </c>
      <c r="AA21" s="12"/>
      <c r="AB21" s="71">
        <f t="shared" si="15"/>
        <v>0</v>
      </c>
      <c r="AC21" s="71">
        <f t="shared" si="16"/>
        <v>0</v>
      </c>
      <c r="AD21" s="71">
        <f t="shared" si="17"/>
        <v>0</v>
      </c>
      <c r="AE21" s="71">
        <f t="shared" si="18"/>
        <v>0</v>
      </c>
      <c r="AF21" s="71">
        <f t="shared" si="19"/>
        <v>0</v>
      </c>
      <c r="AG21" s="72" t="str">
        <f>IF(F21="","",IF(V21="",申込書!$AB$6,LEFT(V21,2)&amp;RIGHT(V21,3)))</f>
        <v/>
      </c>
      <c r="AH21" s="72" t="str">
        <f t="shared" si="20"/>
        <v/>
      </c>
      <c r="AI21" s="72" t="str">
        <f t="shared" si="21"/>
        <v/>
      </c>
      <c r="AJ21" s="73"/>
      <c r="AL21" s="91" t="s">
        <v>243</v>
      </c>
      <c r="AN21" s="40">
        <v>1</v>
      </c>
      <c r="AO21" s="40">
        <v>400</v>
      </c>
      <c r="AP21" s="40"/>
      <c r="AQ21" s="40">
        <v>16</v>
      </c>
      <c r="AR21" s="40">
        <f t="shared" si="0"/>
        <v>0</v>
      </c>
      <c r="AS21" s="40" t="str">
        <f t="shared" si="1"/>
        <v/>
      </c>
      <c r="AT21" s="56">
        <f t="shared" si="22"/>
        <v>0</v>
      </c>
      <c r="AU21" s="56" t="str">
        <f t="shared" si="2"/>
        <v/>
      </c>
      <c r="AV21" s="56" t="str">
        <f t="shared" si="3"/>
        <v/>
      </c>
      <c r="AW21" s="56">
        <f t="shared" si="4"/>
        <v>10</v>
      </c>
      <c r="AX21" s="56">
        <f t="shared" si="5"/>
        <v>5</v>
      </c>
      <c r="AY21" s="56">
        <v>0</v>
      </c>
      <c r="AZ21" s="56" t="str">
        <f t="shared" si="42"/>
        <v xml:space="preserve"> </v>
      </c>
      <c r="BA21" s="56">
        <v>16</v>
      </c>
      <c r="BB21" s="56" t="str">
        <f t="shared" si="6"/>
        <v/>
      </c>
      <c r="BC21" s="56" t="str">
        <f t="shared" si="24"/>
        <v>19000100</v>
      </c>
      <c r="BD21" s="56" t="str">
        <f t="shared" si="25"/>
        <v/>
      </c>
      <c r="BE21" s="56" t="str">
        <f t="shared" si="26"/>
        <v/>
      </c>
      <c r="BF21" s="56" t="str">
        <f t="shared" si="27"/>
        <v/>
      </c>
      <c r="BG21" s="56">
        <f t="shared" si="7"/>
        <v>0</v>
      </c>
      <c r="BH21" s="56">
        <f t="shared" si="8"/>
        <v>0</v>
      </c>
      <c r="BI21" s="56" t="str">
        <f t="shared" si="28"/>
        <v/>
      </c>
      <c r="BJ21" s="41" t="str">
        <f t="shared" si="29"/>
        <v/>
      </c>
      <c r="BK21" s="41" t="str">
        <f t="shared" si="30"/>
        <v/>
      </c>
      <c r="BL21" s="41" t="str">
        <f t="shared" si="31"/>
        <v/>
      </c>
      <c r="BM21" s="41" t="str">
        <f t="shared" si="32"/>
        <v/>
      </c>
      <c r="BN21" s="41" t="str">
        <f t="shared" si="33"/>
        <v/>
      </c>
      <c r="BO21" s="41">
        <f t="shared" si="34"/>
        <v>0</v>
      </c>
      <c r="BP21" s="41" t="str">
        <f t="shared" si="35"/>
        <v/>
      </c>
      <c r="BQ21" s="41" t="str">
        <f t="shared" si="36"/>
        <v/>
      </c>
      <c r="BR21" s="41">
        <f t="shared" si="37"/>
        <v>0</v>
      </c>
      <c r="BS21" s="41" t="str">
        <f t="shared" si="38"/>
        <v/>
      </c>
      <c r="BT21" s="41" t="str">
        <f t="shared" si="39"/>
        <v/>
      </c>
      <c r="BU21" s="85" t="str">
        <f t="shared" si="10"/>
        <v>999:99.99</v>
      </c>
      <c r="BV21" s="85" t="str">
        <f t="shared" si="11"/>
        <v>999:99.99</v>
      </c>
      <c r="BW21" s="85" t="str">
        <f t="shared" si="40"/>
        <v>999:99.99</v>
      </c>
      <c r="BX21" s="89" t="str">
        <f t="shared" si="41"/>
        <v>1980/1/1</v>
      </c>
      <c r="BZ21" s="102">
        <v>18</v>
      </c>
      <c r="CA21" s="15" t="s">
        <v>180</v>
      </c>
      <c r="CB21" s="15">
        <v>4</v>
      </c>
      <c r="CC21" s="15">
        <v>1</v>
      </c>
    </row>
    <row r="22" spans="1:81" ht="24.75" customHeight="1" x14ac:dyDescent="0.15">
      <c r="A22" s="55" t="str">
        <f t="shared" si="12"/>
        <v/>
      </c>
      <c r="B22" s="97"/>
      <c r="C22" s="60"/>
      <c r="D22" s="60"/>
      <c r="E22" s="60"/>
      <c r="F22" s="143"/>
      <c r="G22" s="78"/>
      <c r="H22" s="78"/>
      <c r="I22" s="78"/>
      <c r="J22" s="61"/>
      <c r="K22" s="62"/>
      <c r="L22" s="62"/>
      <c r="M22" s="61"/>
      <c r="N22" s="62"/>
      <c r="O22" s="62"/>
      <c r="P22" s="61"/>
      <c r="Q22" s="61"/>
      <c r="R22" s="61"/>
      <c r="S22" s="61"/>
      <c r="T22" s="61"/>
      <c r="U22" s="62"/>
      <c r="V22" s="63"/>
      <c r="W22" s="62"/>
      <c r="X22" s="111" t="str">
        <f t="shared" si="13"/>
        <v/>
      </c>
      <c r="Y22" s="137"/>
      <c r="Z22" s="55" t="str">
        <f t="shared" si="14"/>
        <v/>
      </c>
      <c r="AA22" s="12"/>
      <c r="AB22" s="71">
        <f t="shared" si="15"/>
        <v>0</v>
      </c>
      <c r="AC22" s="71">
        <f t="shared" si="16"/>
        <v>0</v>
      </c>
      <c r="AD22" s="71">
        <f t="shared" si="17"/>
        <v>0</v>
      </c>
      <c r="AE22" s="71">
        <f t="shared" si="18"/>
        <v>0</v>
      </c>
      <c r="AF22" s="71">
        <f t="shared" si="19"/>
        <v>0</v>
      </c>
      <c r="AG22" s="72" t="str">
        <f>IF(F22="","",IF(V22="",申込書!$AB$6,LEFT(V22,2)&amp;RIGHT(V22,3)))</f>
        <v/>
      </c>
      <c r="AH22" s="72" t="str">
        <f t="shared" si="20"/>
        <v/>
      </c>
      <c r="AI22" s="72" t="str">
        <f t="shared" si="21"/>
        <v/>
      </c>
      <c r="AJ22" s="73"/>
      <c r="AL22" s="91" t="s">
        <v>163</v>
      </c>
      <c r="AN22" s="40">
        <v>2</v>
      </c>
      <c r="AO22" s="40">
        <v>50</v>
      </c>
      <c r="AP22" s="40"/>
      <c r="AQ22" s="40">
        <v>17</v>
      </c>
      <c r="AR22" s="40">
        <f t="shared" si="0"/>
        <v>0</v>
      </c>
      <c r="AS22" s="40" t="str">
        <f t="shared" si="1"/>
        <v/>
      </c>
      <c r="AT22" s="56">
        <f t="shared" si="22"/>
        <v>0</v>
      </c>
      <c r="AU22" s="56" t="str">
        <f t="shared" si="2"/>
        <v/>
      </c>
      <c r="AV22" s="56" t="str">
        <f t="shared" si="3"/>
        <v/>
      </c>
      <c r="AW22" s="56">
        <f t="shared" si="4"/>
        <v>10</v>
      </c>
      <c r="AX22" s="56">
        <f t="shared" si="5"/>
        <v>5</v>
      </c>
      <c r="AY22" s="56">
        <v>0</v>
      </c>
      <c r="AZ22" s="56" t="str">
        <f t="shared" si="42"/>
        <v xml:space="preserve"> </v>
      </c>
      <c r="BA22" s="56">
        <v>17</v>
      </c>
      <c r="BB22" s="56" t="str">
        <f t="shared" si="6"/>
        <v/>
      </c>
      <c r="BC22" s="56" t="str">
        <f t="shared" si="24"/>
        <v>19000100</v>
      </c>
      <c r="BD22" s="56" t="str">
        <f t="shared" si="25"/>
        <v/>
      </c>
      <c r="BE22" s="56" t="str">
        <f t="shared" si="26"/>
        <v/>
      </c>
      <c r="BF22" s="56" t="str">
        <f t="shared" si="27"/>
        <v/>
      </c>
      <c r="BG22" s="56">
        <f t="shared" si="7"/>
        <v>0</v>
      </c>
      <c r="BH22" s="56">
        <f t="shared" si="8"/>
        <v>0</v>
      </c>
      <c r="BI22" s="56" t="str">
        <f t="shared" si="28"/>
        <v/>
      </c>
      <c r="BJ22" s="41" t="str">
        <f t="shared" si="29"/>
        <v/>
      </c>
      <c r="BK22" s="41" t="str">
        <f t="shared" si="30"/>
        <v/>
      </c>
      <c r="BL22" s="41" t="str">
        <f t="shared" si="31"/>
        <v/>
      </c>
      <c r="BM22" s="41" t="str">
        <f t="shared" si="32"/>
        <v/>
      </c>
      <c r="BN22" s="41" t="str">
        <f t="shared" si="33"/>
        <v/>
      </c>
      <c r="BO22" s="41">
        <f t="shared" si="34"/>
        <v>0</v>
      </c>
      <c r="BP22" s="41" t="str">
        <f t="shared" si="35"/>
        <v/>
      </c>
      <c r="BQ22" s="41" t="str">
        <f t="shared" si="36"/>
        <v/>
      </c>
      <c r="BR22" s="41">
        <f t="shared" si="37"/>
        <v>0</v>
      </c>
      <c r="BS22" s="41" t="str">
        <f t="shared" si="38"/>
        <v/>
      </c>
      <c r="BT22" s="41" t="str">
        <f t="shared" si="39"/>
        <v/>
      </c>
      <c r="BU22" s="85" t="str">
        <f t="shared" si="10"/>
        <v>999:99.99</v>
      </c>
      <c r="BV22" s="85" t="str">
        <f t="shared" si="11"/>
        <v>999:99.99</v>
      </c>
      <c r="BW22" s="85" t="str">
        <f t="shared" si="40"/>
        <v>999:99.99</v>
      </c>
      <c r="BX22" s="89" t="str">
        <f t="shared" si="41"/>
        <v>1980/1/1</v>
      </c>
      <c r="BZ22" s="102">
        <v>19</v>
      </c>
      <c r="CA22" s="15" t="s">
        <v>181</v>
      </c>
      <c r="CB22" s="15">
        <v>4</v>
      </c>
      <c r="CC22" s="15">
        <v>2</v>
      </c>
    </row>
    <row r="23" spans="1:81" ht="24.75" customHeight="1" x14ac:dyDescent="0.15">
      <c r="A23" s="55" t="str">
        <f t="shared" si="12"/>
        <v/>
      </c>
      <c r="B23" s="97"/>
      <c r="C23" s="60"/>
      <c r="D23" s="60"/>
      <c r="E23" s="60"/>
      <c r="F23" s="143"/>
      <c r="G23" s="78"/>
      <c r="H23" s="78"/>
      <c r="I23" s="78"/>
      <c r="J23" s="61"/>
      <c r="K23" s="62"/>
      <c r="L23" s="62"/>
      <c r="M23" s="61"/>
      <c r="N23" s="62"/>
      <c r="O23" s="62"/>
      <c r="P23" s="61"/>
      <c r="Q23" s="61"/>
      <c r="R23" s="61"/>
      <c r="S23" s="61"/>
      <c r="T23" s="61"/>
      <c r="U23" s="62"/>
      <c r="V23" s="63"/>
      <c r="W23" s="62"/>
      <c r="X23" s="111" t="str">
        <f t="shared" si="13"/>
        <v/>
      </c>
      <c r="Y23" s="137"/>
      <c r="Z23" s="55" t="str">
        <f t="shared" si="14"/>
        <v/>
      </c>
      <c r="AA23" s="12"/>
      <c r="AB23" s="71">
        <f t="shared" si="15"/>
        <v>0</v>
      </c>
      <c r="AC23" s="71">
        <f t="shared" si="16"/>
        <v>0</v>
      </c>
      <c r="AD23" s="71">
        <f t="shared" si="17"/>
        <v>0</v>
      </c>
      <c r="AE23" s="71">
        <f t="shared" si="18"/>
        <v>0</v>
      </c>
      <c r="AF23" s="71">
        <f t="shared" si="19"/>
        <v>0</v>
      </c>
      <c r="AG23" s="72" t="str">
        <f>IF(F23="","",IF(V23="",申込書!$AB$6,LEFT(V23,2)&amp;RIGHT(V23,3)))</f>
        <v/>
      </c>
      <c r="AH23" s="72" t="str">
        <f t="shared" si="20"/>
        <v/>
      </c>
      <c r="AI23" s="72" t="str">
        <f t="shared" si="21"/>
        <v/>
      </c>
      <c r="AJ23" s="73"/>
      <c r="AL23" s="91" t="s">
        <v>245</v>
      </c>
      <c r="AN23" s="40">
        <v>2</v>
      </c>
      <c r="AO23" s="40">
        <v>100</v>
      </c>
      <c r="AP23" s="40"/>
      <c r="AQ23" s="40">
        <v>18</v>
      </c>
      <c r="AR23" s="40">
        <f t="shared" si="0"/>
        <v>0</v>
      </c>
      <c r="AS23" s="40" t="str">
        <f t="shared" si="1"/>
        <v/>
      </c>
      <c r="AT23" s="56">
        <f t="shared" si="22"/>
        <v>0</v>
      </c>
      <c r="AU23" s="56" t="str">
        <f t="shared" si="2"/>
        <v/>
      </c>
      <c r="AV23" s="56" t="str">
        <f t="shared" si="3"/>
        <v/>
      </c>
      <c r="AW23" s="56">
        <f t="shared" si="4"/>
        <v>10</v>
      </c>
      <c r="AX23" s="56">
        <f t="shared" si="5"/>
        <v>5</v>
      </c>
      <c r="AY23" s="56">
        <v>0</v>
      </c>
      <c r="AZ23" s="56" t="str">
        <f t="shared" si="42"/>
        <v xml:space="preserve"> </v>
      </c>
      <c r="BA23" s="56">
        <v>18</v>
      </c>
      <c r="BB23" s="56" t="str">
        <f t="shared" si="6"/>
        <v/>
      </c>
      <c r="BC23" s="56" t="str">
        <f t="shared" si="24"/>
        <v>19000100</v>
      </c>
      <c r="BD23" s="56" t="str">
        <f t="shared" si="25"/>
        <v/>
      </c>
      <c r="BE23" s="56" t="str">
        <f t="shared" si="26"/>
        <v/>
      </c>
      <c r="BF23" s="56" t="str">
        <f t="shared" si="27"/>
        <v/>
      </c>
      <c r="BG23" s="56">
        <f t="shared" si="7"/>
        <v>0</v>
      </c>
      <c r="BH23" s="56">
        <f t="shared" si="8"/>
        <v>0</v>
      </c>
      <c r="BI23" s="56" t="str">
        <f t="shared" si="28"/>
        <v/>
      </c>
      <c r="BJ23" s="41" t="str">
        <f t="shared" si="29"/>
        <v/>
      </c>
      <c r="BK23" s="41" t="str">
        <f t="shared" si="30"/>
        <v/>
      </c>
      <c r="BL23" s="41" t="str">
        <f t="shared" si="31"/>
        <v/>
      </c>
      <c r="BM23" s="41" t="str">
        <f t="shared" si="32"/>
        <v/>
      </c>
      <c r="BN23" s="41" t="str">
        <f t="shared" si="33"/>
        <v/>
      </c>
      <c r="BO23" s="41">
        <f t="shared" si="34"/>
        <v>0</v>
      </c>
      <c r="BP23" s="41" t="str">
        <f t="shared" si="35"/>
        <v/>
      </c>
      <c r="BQ23" s="41" t="str">
        <f t="shared" si="36"/>
        <v/>
      </c>
      <c r="BR23" s="41">
        <f t="shared" si="37"/>
        <v>0</v>
      </c>
      <c r="BS23" s="41" t="str">
        <f t="shared" si="38"/>
        <v/>
      </c>
      <c r="BT23" s="41" t="str">
        <f t="shared" si="39"/>
        <v/>
      </c>
      <c r="BU23" s="85" t="str">
        <f t="shared" si="10"/>
        <v>999:99.99</v>
      </c>
      <c r="BV23" s="85" t="str">
        <f t="shared" si="11"/>
        <v>999:99.99</v>
      </c>
      <c r="BW23" s="85" t="str">
        <f t="shared" si="40"/>
        <v>999:99.99</v>
      </c>
      <c r="BX23" s="89" t="str">
        <f t="shared" si="41"/>
        <v>1980/1/1</v>
      </c>
      <c r="BZ23" s="102">
        <v>20</v>
      </c>
      <c r="CA23" s="15" t="s">
        <v>182</v>
      </c>
      <c r="CB23" s="15">
        <v>4</v>
      </c>
      <c r="CC23" s="15">
        <v>3</v>
      </c>
    </row>
    <row r="24" spans="1:81" ht="24.75" customHeight="1" x14ac:dyDescent="0.15">
      <c r="A24" s="55" t="str">
        <f t="shared" si="12"/>
        <v/>
      </c>
      <c r="B24" s="97"/>
      <c r="C24" s="60"/>
      <c r="D24" s="60"/>
      <c r="E24" s="60"/>
      <c r="F24" s="143"/>
      <c r="G24" s="78"/>
      <c r="H24" s="78"/>
      <c r="I24" s="78"/>
      <c r="J24" s="61"/>
      <c r="K24" s="62"/>
      <c r="L24" s="62"/>
      <c r="M24" s="61"/>
      <c r="N24" s="62"/>
      <c r="O24" s="62"/>
      <c r="P24" s="61"/>
      <c r="Q24" s="61"/>
      <c r="R24" s="61"/>
      <c r="S24" s="61"/>
      <c r="T24" s="61"/>
      <c r="U24" s="62"/>
      <c r="V24" s="63"/>
      <c r="W24" s="62"/>
      <c r="X24" s="111" t="str">
        <f t="shared" si="13"/>
        <v/>
      </c>
      <c r="Y24" s="137"/>
      <c r="Z24" s="55" t="str">
        <f t="shared" si="14"/>
        <v/>
      </c>
      <c r="AA24" s="12"/>
      <c r="AB24" s="71">
        <f t="shared" si="15"/>
        <v>0</v>
      </c>
      <c r="AC24" s="71">
        <f t="shared" si="16"/>
        <v>0</v>
      </c>
      <c r="AD24" s="71">
        <f t="shared" si="17"/>
        <v>0</v>
      </c>
      <c r="AE24" s="71">
        <f t="shared" si="18"/>
        <v>0</v>
      </c>
      <c r="AF24" s="71">
        <f t="shared" si="19"/>
        <v>0</v>
      </c>
      <c r="AG24" s="72" t="str">
        <f>IF(F24="","",IF(V24="",申込書!$AB$6,LEFT(V24,2)&amp;RIGHT(V24,3)))</f>
        <v/>
      </c>
      <c r="AH24" s="72" t="str">
        <f t="shared" si="20"/>
        <v/>
      </c>
      <c r="AI24" s="72" t="str">
        <f t="shared" si="21"/>
        <v/>
      </c>
      <c r="AJ24" s="73"/>
      <c r="AL24" s="91" t="s">
        <v>21</v>
      </c>
      <c r="AN24" s="40">
        <v>3</v>
      </c>
      <c r="AO24" s="40">
        <v>50</v>
      </c>
      <c r="AP24" s="40"/>
      <c r="AQ24" s="40">
        <v>19</v>
      </c>
      <c r="AR24" s="40">
        <f t="shared" si="0"/>
        <v>0</v>
      </c>
      <c r="AS24" s="40" t="str">
        <f t="shared" si="1"/>
        <v/>
      </c>
      <c r="AT24" s="56">
        <f t="shared" si="22"/>
        <v>0</v>
      </c>
      <c r="AU24" s="56" t="str">
        <f t="shared" si="2"/>
        <v/>
      </c>
      <c r="AV24" s="56" t="str">
        <f t="shared" si="3"/>
        <v/>
      </c>
      <c r="AW24" s="56">
        <f t="shared" si="4"/>
        <v>10</v>
      </c>
      <c r="AX24" s="56">
        <f t="shared" si="5"/>
        <v>5</v>
      </c>
      <c r="AY24" s="56">
        <v>0</v>
      </c>
      <c r="AZ24" s="56" t="str">
        <f t="shared" si="42"/>
        <v xml:space="preserve"> </v>
      </c>
      <c r="BA24" s="56">
        <v>19</v>
      </c>
      <c r="BB24" s="56" t="str">
        <f t="shared" si="6"/>
        <v/>
      </c>
      <c r="BC24" s="56" t="str">
        <f t="shared" si="24"/>
        <v>19000100</v>
      </c>
      <c r="BD24" s="56" t="str">
        <f t="shared" si="25"/>
        <v/>
      </c>
      <c r="BE24" s="56" t="str">
        <f t="shared" si="26"/>
        <v/>
      </c>
      <c r="BF24" s="56" t="str">
        <f t="shared" si="27"/>
        <v/>
      </c>
      <c r="BG24" s="56">
        <f t="shared" si="7"/>
        <v>0</v>
      </c>
      <c r="BH24" s="56">
        <f t="shared" si="8"/>
        <v>0</v>
      </c>
      <c r="BI24" s="56" t="str">
        <f t="shared" si="28"/>
        <v/>
      </c>
      <c r="BJ24" s="41" t="str">
        <f t="shared" si="29"/>
        <v/>
      </c>
      <c r="BK24" s="41" t="str">
        <f t="shared" si="30"/>
        <v/>
      </c>
      <c r="BL24" s="41" t="str">
        <f t="shared" si="31"/>
        <v/>
      </c>
      <c r="BM24" s="41" t="str">
        <f t="shared" si="32"/>
        <v/>
      </c>
      <c r="BN24" s="41" t="str">
        <f t="shared" si="33"/>
        <v/>
      </c>
      <c r="BO24" s="41">
        <f t="shared" si="34"/>
        <v>0</v>
      </c>
      <c r="BP24" s="41" t="str">
        <f t="shared" si="35"/>
        <v/>
      </c>
      <c r="BQ24" s="41" t="str">
        <f t="shared" si="36"/>
        <v/>
      </c>
      <c r="BR24" s="41">
        <f t="shared" si="37"/>
        <v>0</v>
      </c>
      <c r="BS24" s="41" t="str">
        <f t="shared" si="38"/>
        <v/>
      </c>
      <c r="BT24" s="41" t="str">
        <f t="shared" si="39"/>
        <v/>
      </c>
      <c r="BU24" s="85" t="str">
        <f t="shared" si="10"/>
        <v>999:99.99</v>
      </c>
      <c r="BV24" s="85" t="str">
        <f t="shared" si="11"/>
        <v>999:99.99</v>
      </c>
      <c r="BW24" s="85" t="str">
        <f t="shared" si="40"/>
        <v>999:99.99</v>
      </c>
      <c r="BX24" s="89" t="str">
        <f t="shared" si="41"/>
        <v>1980/1/1</v>
      </c>
      <c r="BZ24" s="102">
        <v>21</v>
      </c>
      <c r="CA24" s="15" t="s">
        <v>183</v>
      </c>
      <c r="CB24" s="15">
        <v>4</v>
      </c>
      <c r="CC24" s="15">
        <v>4</v>
      </c>
    </row>
    <row r="25" spans="1:81" ht="24.75" customHeight="1" x14ac:dyDescent="0.15">
      <c r="A25" s="55" t="str">
        <f t="shared" si="12"/>
        <v/>
      </c>
      <c r="B25" s="97"/>
      <c r="C25" s="60"/>
      <c r="D25" s="60"/>
      <c r="E25" s="60"/>
      <c r="F25" s="143"/>
      <c r="G25" s="78"/>
      <c r="H25" s="78"/>
      <c r="I25" s="78"/>
      <c r="J25" s="61"/>
      <c r="K25" s="62"/>
      <c r="L25" s="62"/>
      <c r="M25" s="61"/>
      <c r="N25" s="62"/>
      <c r="O25" s="62"/>
      <c r="P25" s="61"/>
      <c r="Q25" s="61"/>
      <c r="R25" s="61"/>
      <c r="S25" s="61"/>
      <c r="T25" s="61"/>
      <c r="U25" s="62"/>
      <c r="V25" s="63"/>
      <c r="W25" s="62"/>
      <c r="X25" s="111" t="str">
        <f t="shared" si="13"/>
        <v/>
      </c>
      <c r="Y25" s="137"/>
      <c r="Z25" s="55" t="str">
        <f t="shared" si="14"/>
        <v/>
      </c>
      <c r="AA25" s="12"/>
      <c r="AB25" s="71">
        <f t="shared" si="15"/>
        <v>0</v>
      </c>
      <c r="AC25" s="71">
        <f t="shared" si="16"/>
        <v>0</v>
      </c>
      <c r="AD25" s="71">
        <f t="shared" si="17"/>
        <v>0</v>
      </c>
      <c r="AE25" s="71">
        <f t="shared" si="18"/>
        <v>0</v>
      </c>
      <c r="AF25" s="71">
        <f t="shared" si="19"/>
        <v>0</v>
      </c>
      <c r="AG25" s="72" t="str">
        <f>IF(F25="","",IF(V25="",申込書!$AB$6,LEFT(V25,2)&amp;RIGHT(V25,3)))</f>
        <v/>
      </c>
      <c r="AH25" s="72" t="str">
        <f t="shared" si="20"/>
        <v/>
      </c>
      <c r="AI25" s="72" t="str">
        <f t="shared" si="21"/>
        <v/>
      </c>
      <c r="AJ25" s="73"/>
      <c r="AL25" s="91" t="s">
        <v>247</v>
      </c>
      <c r="AN25" s="40">
        <v>3</v>
      </c>
      <c r="AO25" s="40">
        <v>100</v>
      </c>
      <c r="AP25" s="40"/>
      <c r="AQ25" s="40">
        <v>20</v>
      </c>
      <c r="AR25" s="40">
        <f t="shared" si="0"/>
        <v>0</v>
      </c>
      <c r="AS25" s="40" t="str">
        <f t="shared" si="1"/>
        <v/>
      </c>
      <c r="AT25" s="56">
        <f t="shared" si="22"/>
        <v>0</v>
      </c>
      <c r="AU25" s="56" t="str">
        <f t="shared" si="2"/>
        <v/>
      </c>
      <c r="AV25" s="56" t="str">
        <f t="shared" si="3"/>
        <v/>
      </c>
      <c r="AW25" s="56">
        <f t="shared" si="4"/>
        <v>10</v>
      </c>
      <c r="AX25" s="56">
        <f t="shared" si="5"/>
        <v>5</v>
      </c>
      <c r="AY25" s="56">
        <v>0</v>
      </c>
      <c r="AZ25" s="56" t="str">
        <f t="shared" si="42"/>
        <v xml:space="preserve"> </v>
      </c>
      <c r="BA25" s="56">
        <v>20</v>
      </c>
      <c r="BB25" s="56" t="str">
        <f t="shared" si="6"/>
        <v/>
      </c>
      <c r="BC25" s="56" t="str">
        <f t="shared" si="24"/>
        <v>19000100</v>
      </c>
      <c r="BD25" s="56" t="str">
        <f t="shared" si="25"/>
        <v/>
      </c>
      <c r="BE25" s="56" t="str">
        <f t="shared" si="26"/>
        <v/>
      </c>
      <c r="BF25" s="56" t="str">
        <f t="shared" si="27"/>
        <v/>
      </c>
      <c r="BG25" s="56">
        <f t="shared" si="7"/>
        <v>0</v>
      </c>
      <c r="BH25" s="56">
        <f t="shared" si="8"/>
        <v>0</v>
      </c>
      <c r="BI25" s="56" t="str">
        <f t="shared" si="28"/>
        <v/>
      </c>
      <c r="BJ25" s="41" t="str">
        <f t="shared" si="29"/>
        <v/>
      </c>
      <c r="BK25" s="41" t="str">
        <f t="shared" si="30"/>
        <v/>
      </c>
      <c r="BL25" s="41" t="str">
        <f t="shared" si="31"/>
        <v/>
      </c>
      <c r="BM25" s="41" t="str">
        <f t="shared" si="32"/>
        <v/>
      </c>
      <c r="BN25" s="41" t="str">
        <f t="shared" si="33"/>
        <v/>
      </c>
      <c r="BO25" s="41">
        <f t="shared" si="34"/>
        <v>0</v>
      </c>
      <c r="BP25" s="41" t="str">
        <f t="shared" si="35"/>
        <v/>
      </c>
      <c r="BQ25" s="41" t="str">
        <f t="shared" si="36"/>
        <v/>
      </c>
      <c r="BR25" s="41">
        <f t="shared" si="37"/>
        <v>0</v>
      </c>
      <c r="BS25" s="41" t="str">
        <f t="shared" si="38"/>
        <v/>
      </c>
      <c r="BT25" s="41" t="str">
        <f t="shared" si="39"/>
        <v/>
      </c>
      <c r="BU25" s="85" t="str">
        <f t="shared" si="10"/>
        <v>999:99.99</v>
      </c>
      <c r="BV25" s="85" t="str">
        <f t="shared" si="11"/>
        <v>999:99.99</v>
      </c>
      <c r="BW25" s="85" t="str">
        <f t="shared" si="40"/>
        <v>999:99.99</v>
      </c>
      <c r="BX25" s="89" t="str">
        <f t="shared" si="41"/>
        <v>1980/1/1</v>
      </c>
      <c r="BZ25" s="102">
        <v>22</v>
      </c>
      <c r="CA25" s="118" t="s">
        <v>237</v>
      </c>
      <c r="CB25" s="98">
        <v>4</v>
      </c>
      <c r="CC25" s="98">
        <v>5</v>
      </c>
    </row>
    <row r="26" spans="1:81" ht="24.75" customHeight="1" x14ac:dyDescent="0.15">
      <c r="A26" s="55" t="str">
        <f t="shared" si="12"/>
        <v/>
      </c>
      <c r="B26" s="97"/>
      <c r="C26" s="60"/>
      <c r="D26" s="60"/>
      <c r="E26" s="60"/>
      <c r="F26" s="143"/>
      <c r="G26" s="78"/>
      <c r="H26" s="78"/>
      <c r="I26" s="78"/>
      <c r="J26" s="61"/>
      <c r="K26" s="62"/>
      <c r="L26" s="62"/>
      <c r="M26" s="61"/>
      <c r="N26" s="62"/>
      <c r="O26" s="62"/>
      <c r="P26" s="61"/>
      <c r="Q26" s="61"/>
      <c r="R26" s="61"/>
      <c r="S26" s="61"/>
      <c r="T26" s="61"/>
      <c r="U26" s="62"/>
      <c r="V26" s="63"/>
      <c r="W26" s="62"/>
      <c r="X26" s="111" t="str">
        <f t="shared" si="13"/>
        <v/>
      </c>
      <c r="Y26" s="137"/>
      <c r="Z26" s="55" t="str">
        <f t="shared" si="14"/>
        <v/>
      </c>
      <c r="AA26" s="12"/>
      <c r="AB26" s="71">
        <f t="shared" si="15"/>
        <v>0</v>
      </c>
      <c r="AC26" s="71">
        <f t="shared" si="16"/>
        <v>0</v>
      </c>
      <c r="AD26" s="71">
        <f t="shared" si="17"/>
        <v>0</v>
      </c>
      <c r="AE26" s="71">
        <f t="shared" si="18"/>
        <v>0</v>
      </c>
      <c r="AF26" s="71">
        <f t="shared" si="19"/>
        <v>0</v>
      </c>
      <c r="AG26" s="72" t="str">
        <f>IF(F26="","",IF(V26="",申込書!$AB$6,LEFT(V26,2)&amp;RIGHT(V26,3)))</f>
        <v/>
      </c>
      <c r="AH26" s="72" t="str">
        <f t="shared" si="20"/>
        <v/>
      </c>
      <c r="AI26" s="72" t="str">
        <f t="shared" si="21"/>
        <v/>
      </c>
      <c r="AJ26" s="73"/>
      <c r="AL26" s="91" t="s">
        <v>251</v>
      </c>
      <c r="AN26" s="40">
        <v>4</v>
      </c>
      <c r="AO26" s="40">
        <v>50</v>
      </c>
      <c r="AP26" s="40"/>
      <c r="AQ26" s="40">
        <v>21</v>
      </c>
      <c r="AR26" s="40">
        <f t="shared" si="0"/>
        <v>0</v>
      </c>
      <c r="AS26" s="40" t="str">
        <f t="shared" si="1"/>
        <v/>
      </c>
      <c r="AT26" s="56">
        <f t="shared" si="22"/>
        <v>0</v>
      </c>
      <c r="AU26" s="56" t="str">
        <f t="shared" si="2"/>
        <v/>
      </c>
      <c r="AV26" s="56" t="str">
        <f t="shared" si="3"/>
        <v/>
      </c>
      <c r="AW26" s="56">
        <f t="shared" si="4"/>
        <v>10</v>
      </c>
      <c r="AX26" s="56">
        <f t="shared" si="5"/>
        <v>5</v>
      </c>
      <c r="AY26" s="56">
        <v>0</v>
      </c>
      <c r="AZ26" s="56" t="str">
        <f t="shared" si="42"/>
        <v xml:space="preserve"> </v>
      </c>
      <c r="BA26" s="56">
        <v>21</v>
      </c>
      <c r="BB26" s="56" t="str">
        <f t="shared" si="6"/>
        <v/>
      </c>
      <c r="BC26" s="56" t="str">
        <f t="shared" si="24"/>
        <v>19000100</v>
      </c>
      <c r="BD26" s="56" t="str">
        <f t="shared" si="25"/>
        <v/>
      </c>
      <c r="BE26" s="56" t="str">
        <f t="shared" si="26"/>
        <v/>
      </c>
      <c r="BF26" s="56" t="str">
        <f t="shared" si="27"/>
        <v/>
      </c>
      <c r="BG26" s="56">
        <f t="shared" si="7"/>
        <v>0</v>
      </c>
      <c r="BH26" s="56">
        <f t="shared" si="8"/>
        <v>0</v>
      </c>
      <c r="BI26" s="56" t="str">
        <f t="shared" si="28"/>
        <v/>
      </c>
      <c r="BJ26" s="41" t="str">
        <f t="shared" si="29"/>
        <v/>
      </c>
      <c r="BK26" s="41" t="str">
        <f t="shared" si="30"/>
        <v/>
      </c>
      <c r="BL26" s="41" t="str">
        <f t="shared" si="31"/>
        <v/>
      </c>
      <c r="BM26" s="41" t="str">
        <f t="shared" si="32"/>
        <v/>
      </c>
      <c r="BN26" s="41" t="str">
        <f t="shared" si="33"/>
        <v/>
      </c>
      <c r="BO26" s="41">
        <f t="shared" si="34"/>
        <v>0</v>
      </c>
      <c r="BP26" s="41" t="str">
        <f t="shared" si="35"/>
        <v/>
      </c>
      <c r="BQ26" s="41" t="str">
        <f t="shared" si="36"/>
        <v/>
      </c>
      <c r="BR26" s="41">
        <f t="shared" si="37"/>
        <v>0</v>
      </c>
      <c r="BS26" s="41" t="str">
        <f t="shared" si="38"/>
        <v/>
      </c>
      <c r="BT26" s="41" t="str">
        <f t="shared" si="39"/>
        <v/>
      </c>
      <c r="BU26" s="85" t="str">
        <f t="shared" si="10"/>
        <v>999:99.99</v>
      </c>
      <c r="BV26" s="85" t="str">
        <f t="shared" si="11"/>
        <v>999:99.99</v>
      </c>
      <c r="BW26" s="85" t="str">
        <f t="shared" si="40"/>
        <v>999:99.99</v>
      </c>
      <c r="BX26" s="89" t="str">
        <f t="shared" si="41"/>
        <v>1980/1/1</v>
      </c>
      <c r="BZ26" s="102">
        <v>23</v>
      </c>
      <c r="CA26" s="118" t="s">
        <v>238</v>
      </c>
      <c r="CB26" s="98">
        <v>4</v>
      </c>
      <c r="CC26" s="98">
        <v>6</v>
      </c>
    </row>
    <row r="27" spans="1:81" ht="24.75" customHeight="1" x14ac:dyDescent="0.15">
      <c r="A27" s="55" t="str">
        <f t="shared" si="12"/>
        <v/>
      </c>
      <c r="B27" s="97"/>
      <c r="C27" s="60"/>
      <c r="D27" s="60"/>
      <c r="E27" s="60"/>
      <c r="F27" s="143"/>
      <c r="G27" s="78"/>
      <c r="H27" s="78"/>
      <c r="I27" s="78"/>
      <c r="J27" s="61"/>
      <c r="K27" s="62"/>
      <c r="L27" s="62"/>
      <c r="M27" s="61"/>
      <c r="N27" s="62"/>
      <c r="O27" s="62"/>
      <c r="P27" s="61"/>
      <c r="Q27" s="61"/>
      <c r="R27" s="61"/>
      <c r="S27" s="61"/>
      <c r="T27" s="61"/>
      <c r="U27" s="62"/>
      <c r="V27" s="63"/>
      <c r="W27" s="62"/>
      <c r="X27" s="111" t="str">
        <f t="shared" si="13"/>
        <v/>
      </c>
      <c r="Y27" s="137"/>
      <c r="Z27" s="55" t="str">
        <f t="shared" si="14"/>
        <v/>
      </c>
      <c r="AA27" s="12"/>
      <c r="AB27" s="71">
        <f t="shared" si="15"/>
        <v>0</v>
      </c>
      <c r="AC27" s="71">
        <f t="shared" si="16"/>
        <v>0</v>
      </c>
      <c r="AD27" s="71">
        <f t="shared" si="17"/>
        <v>0</v>
      </c>
      <c r="AE27" s="71">
        <f t="shared" si="18"/>
        <v>0</v>
      </c>
      <c r="AF27" s="71">
        <f t="shared" si="19"/>
        <v>0</v>
      </c>
      <c r="AG27" s="72" t="str">
        <f>IF(F27="","",IF(V27="",申込書!$AB$6,LEFT(V27,2)&amp;RIGHT(V27,3)))</f>
        <v/>
      </c>
      <c r="AH27" s="72" t="str">
        <f t="shared" si="20"/>
        <v/>
      </c>
      <c r="AI27" s="72" t="str">
        <f t="shared" si="21"/>
        <v/>
      </c>
      <c r="AJ27" s="73"/>
      <c r="AL27" s="91" t="s">
        <v>249</v>
      </c>
      <c r="AN27" s="40">
        <v>4</v>
      </c>
      <c r="AO27" s="40">
        <v>100</v>
      </c>
      <c r="AP27" s="40"/>
      <c r="AQ27" s="40">
        <v>22</v>
      </c>
      <c r="AR27" s="40">
        <f t="shared" si="0"/>
        <v>0</v>
      </c>
      <c r="AS27" s="40" t="str">
        <f t="shared" si="1"/>
        <v/>
      </c>
      <c r="AT27" s="56">
        <f t="shared" si="22"/>
        <v>0</v>
      </c>
      <c r="AU27" s="56" t="str">
        <f t="shared" si="2"/>
        <v/>
      </c>
      <c r="AV27" s="56" t="str">
        <f t="shared" si="3"/>
        <v/>
      </c>
      <c r="AW27" s="56">
        <f t="shared" si="4"/>
        <v>10</v>
      </c>
      <c r="AX27" s="56">
        <f t="shared" si="5"/>
        <v>5</v>
      </c>
      <c r="AY27" s="56">
        <v>0</v>
      </c>
      <c r="AZ27" s="56" t="str">
        <f t="shared" si="42"/>
        <v xml:space="preserve"> </v>
      </c>
      <c r="BA27" s="56">
        <v>22</v>
      </c>
      <c r="BB27" s="56" t="str">
        <f t="shared" si="6"/>
        <v/>
      </c>
      <c r="BC27" s="56" t="str">
        <f t="shared" si="24"/>
        <v>19000100</v>
      </c>
      <c r="BD27" s="56" t="str">
        <f t="shared" si="25"/>
        <v/>
      </c>
      <c r="BE27" s="56" t="str">
        <f t="shared" si="26"/>
        <v/>
      </c>
      <c r="BF27" s="56" t="str">
        <f t="shared" si="27"/>
        <v/>
      </c>
      <c r="BG27" s="56">
        <f t="shared" si="7"/>
        <v>0</v>
      </c>
      <c r="BH27" s="56">
        <f t="shared" si="8"/>
        <v>0</v>
      </c>
      <c r="BI27" s="56" t="str">
        <f t="shared" si="28"/>
        <v/>
      </c>
      <c r="BJ27" s="41" t="str">
        <f t="shared" si="29"/>
        <v/>
      </c>
      <c r="BK27" s="41" t="str">
        <f t="shared" si="30"/>
        <v/>
      </c>
      <c r="BL27" s="41" t="str">
        <f t="shared" si="31"/>
        <v/>
      </c>
      <c r="BM27" s="41" t="str">
        <f t="shared" si="32"/>
        <v/>
      </c>
      <c r="BN27" s="41" t="str">
        <f t="shared" si="33"/>
        <v/>
      </c>
      <c r="BO27" s="41">
        <f t="shared" si="34"/>
        <v>0</v>
      </c>
      <c r="BP27" s="41" t="str">
        <f t="shared" si="35"/>
        <v/>
      </c>
      <c r="BQ27" s="41" t="str">
        <f t="shared" si="36"/>
        <v/>
      </c>
      <c r="BR27" s="41">
        <f t="shared" si="37"/>
        <v>0</v>
      </c>
      <c r="BS27" s="41" t="str">
        <f t="shared" si="38"/>
        <v/>
      </c>
      <c r="BT27" s="41" t="str">
        <f t="shared" si="39"/>
        <v/>
      </c>
      <c r="BU27" s="85" t="str">
        <f t="shared" si="10"/>
        <v>999:99.99</v>
      </c>
      <c r="BV27" s="85" t="str">
        <f t="shared" si="11"/>
        <v>999:99.99</v>
      </c>
      <c r="BW27" s="85" t="str">
        <f t="shared" si="40"/>
        <v>999:99.99</v>
      </c>
      <c r="BX27" s="89" t="str">
        <f t="shared" si="41"/>
        <v>1980/1/1</v>
      </c>
    </row>
    <row r="28" spans="1:81" ht="24.75" customHeight="1" x14ac:dyDescent="0.15">
      <c r="A28" s="55" t="str">
        <f t="shared" si="12"/>
        <v/>
      </c>
      <c r="B28" s="97"/>
      <c r="C28" s="60"/>
      <c r="D28" s="60"/>
      <c r="E28" s="60"/>
      <c r="F28" s="143"/>
      <c r="G28" s="78"/>
      <c r="H28" s="78"/>
      <c r="I28" s="78"/>
      <c r="J28" s="61"/>
      <c r="K28" s="62"/>
      <c r="L28" s="62"/>
      <c r="M28" s="61"/>
      <c r="N28" s="62"/>
      <c r="O28" s="62"/>
      <c r="P28" s="61"/>
      <c r="Q28" s="61"/>
      <c r="R28" s="61"/>
      <c r="S28" s="61"/>
      <c r="T28" s="61"/>
      <c r="U28" s="62"/>
      <c r="V28" s="63"/>
      <c r="W28" s="62"/>
      <c r="X28" s="111" t="str">
        <f t="shared" si="13"/>
        <v/>
      </c>
      <c r="Y28" s="137"/>
      <c r="Z28" s="55" t="str">
        <f t="shared" si="14"/>
        <v/>
      </c>
      <c r="AA28" s="12"/>
      <c r="AB28" s="71">
        <f t="shared" si="15"/>
        <v>0</v>
      </c>
      <c r="AC28" s="71">
        <f t="shared" si="16"/>
        <v>0</v>
      </c>
      <c r="AD28" s="71">
        <f t="shared" si="17"/>
        <v>0</v>
      </c>
      <c r="AE28" s="71">
        <f t="shared" si="18"/>
        <v>0</v>
      </c>
      <c r="AF28" s="71">
        <f t="shared" si="19"/>
        <v>0</v>
      </c>
      <c r="AG28" s="72" t="str">
        <f>IF(F28="","",IF(V28="",申込書!$AB$6,LEFT(V28,2)&amp;RIGHT(V28,3)))</f>
        <v/>
      </c>
      <c r="AH28" s="72" t="str">
        <f t="shared" si="20"/>
        <v/>
      </c>
      <c r="AI28" s="72" t="str">
        <f t="shared" si="21"/>
        <v/>
      </c>
      <c r="AJ28" s="73"/>
      <c r="AL28" s="92" t="s">
        <v>166</v>
      </c>
      <c r="AN28" s="40">
        <v>5</v>
      </c>
      <c r="AO28" s="40">
        <v>200</v>
      </c>
      <c r="AP28" s="40"/>
      <c r="AQ28" s="40">
        <v>23</v>
      </c>
      <c r="AR28" s="40">
        <f t="shared" si="0"/>
        <v>0</v>
      </c>
      <c r="AS28" s="40" t="str">
        <f t="shared" si="1"/>
        <v/>
      </c>
      <c r="AT28" s="56">
        <f t="shared" si="22"/>
        <v>0</v>
      </c>
      <c r="AU28" s="56" t="str">
        <f t="shared" si="2"/>
        <v/>
      </c>
      <c r="AV28" s="56" t="str">
        <f t="shared" si="3"/>
        <v/>
      </c>
      <c r="AW28" s="56">
        <f t="shared" si="4"/>
        <v>10</v>
      </c>
      <c r="AX28" s="56">
        <f t="shared" si="5"/>
        <v>5</v>
      </c>
      <c r="AY28" s="56">
        <v>0</v>
      </c>
      <c r="AZ28" s="56" t="str">
        <f t="shared" si="42"/>
        <v xml:space="preserve"> </v>
      </c>
      <c r="BA28" s="56">
        <v>23</v>
      </c>
      <c r="BB28" s="56" t="str">
        <f t="shared" si="6"/>
        <v/>
      </c>
      <c r="BC28" s="56" t="str">
        <f t="shared" si="24"/>
        <v>19000100</v>
      </c>
      <c r="BD28" s="56" t="str">
        <f t="shared" si="25"/>
        <v/>
      </c>
      <c r="BE28" s="56" t="str">
        <f t="shared" si="26"/>
        <v/>
      </c>
      <c r="BF28" s="56" t="str">
        <f t="shared" si="27"/>
        <v/>
      </c>
      <c r="BG28" s="56">
        <f t="shared" si="7"/>
        <v>0</v>
      </c>
      <c r="BH28" s="56">
        <f t="shared" si="8"/>
        <v>0</v>
      </c>
      <c r="BI28" s="56" t="str">
        <f t="shared" si="28"/>
        <v/>
      </c>
      <c r="BJ28" s="41" t="str">
        <f t="shared" si="29"/>
        <v/>
      </c>
      <c r="BK28" s="41" t="str">
        <f t="shared" si="30"/>
        <v/>
      </c>
      <c r="BL28" s="41" t="str">
        <f t="shared" si="31"/>
        <v/>
      </c>
      <c r="BM28" s="41" t="str">
        <f t="shared" si="32"/>
        <v/>
      </c>
      <c r="BN28" s="41" t="str">
        <f t="shared" si="33"/>
        <v/>
      </c>
      <c r="BO28" s="41">
        <f t="shared" si="34"/>
        <v>0</v>
      </c>
      <c r="BP28" s="41" t="str">
        <f t="shared" si="35"/>
        <v/>
      </c>
      <c r="BQ28" s="41" t="str">
        <f t="shared" si="36"/>
        <v/>
      </c>
      <c r="BR28" s="41">
        <f t="shared" si="37"/>
        <v>0</v>
      </c>
      <c r="BS28" s="41" t="str">
        <f t="shared" si="38"/>
        <v/>
      </c>
      <c r="BT28" s="41" t="str">
        <f t="shared" si="39"/>
        <v/>
      </c>
      <c r="BU28" s="85" t="str">
        <f t="shared" si="10"/>
        <v>999:99.99</v>
      </c>
      <c r="BV28" s="85" t="str">
        <f t="shared" si="11"/>
        <v>999:99.99</v>
      </c>
      <c r="BW28" s="85" t="str">
        <f t="shared" si="40"/>
        <v>999:99.99</v>
      </c>
      <c r="BX28" s="89" t="str">
        <f t="shared" si="41"/>
        <v>1980/1/1</v>
      </c>
    </row>
    <row r="29" spans="1:81" ht="24.75" customHeight="1" x14ac:dyDescent="0.15">
      <c r="A29" s="55" t="str">
        <f t="shared" si="12"/>
        <v/>
      </c>
      <c r="B29" s="97"/>
      <c r="C29" s="60"/>
      <c r="D29" s="60"/>
      <c r="E29" s="60"/>
      <c r="F29" s="143"/>
      <c r="G29" s="78"/>
      <c r="H29" s="78"/>
      <c r="I29" s="78"/>
      <c r="J29" s="61"/>
      <c r="K29" s="62"/>
      <c r="L29" s="62"/>
      <c r="M29" s="61"/>
      <c r="N29" s="62"/>
      <c r="O29" s="62"/>
      <c r="P29" s="61"/>
      <c r="Q29" s="61"/>
      <c r="R29" s="61"/>
      <c r="S29" s="61"/>
      <c r="T29" s="61"/>
      <c r="U29" s="62"/>
      <c r="V29" s="63"/>
      <c r="W29" s="62"/>
      <c r="X29" s="111" t="str">
        <f t="shared" si="13"/>
        <v/>
      </c>
      <c r="Y29" s="137"/>
      <c r="Z29" s="55" t="str">
        <f t="shared" si="14"/>
        <v/>
      </c>
      <c r="AA29" s="12"/>
      <c r="AB29" s="71">
        <f t="shared" si="15"/>
        <v>0</v>
      </c>
      <c r="AC29" s="71">
        <f t="shared" si="16"/>
        <v>0</v>
      </c>
      <c r="AD29" s="71">
        <f t="shared" si="17"/>
        <v>0</v>
      </c>
      <c r="AE29" s="71">
        <f t="shared" si="18"/>
        <v>0</v>
      </c>
      <c r="AF29" s="71">
        <f t="shared" si="19"/>
        <v>0</v>
      </c>
      <c r="AG29" s="72" t="str">
        <f>IF(F29="","",IF(V29="",申込書!$AB$6,LEFT(V29,2)&amp;RIGHT(V29,3)))</f>
        <v/>
      </c>
      <c r="AH29" s="72" t="str">
        <f t="shared" si="20"/>
        <v/>
      </c>
      <c r="AI29" s="72" t="str">
        <f t="shared" si="21"/>
        <v/>
      </c>
      <c r="AJ29" s="73"/>
      <c r="AK29" s="75" t="s">
        <v>62</v>
      </c>
      <c r="AL29" s="56">
        <v>250</v>
      </c>
      <c r="AN29" s="40"/>
      <c r="AO29" s="40"/>
      <c r="AP29" s="40"/>
      <c r="AQ29" s="40">
        <v>24</v>
      </c>
      <c r="AR29" s="40">
        <f t="shared" si="0"/>
        <v>0</v>
      </c>
      <c r="AS29" s="40" t="str">
        <f t="shared" si="1"/>
        <v/>
      </c>
      <c r="AT29" s="56">
        <f t="shared" si="22"/>
        <v>0</v>
      </c>
      <c r="AU29" s="56" t="str">
        <f t="shared" si="2"/>
        <v/>
      </c>
      <c r="AV29" s="56" t="str">
        <f t="shared" si="3"/>
        <v/>
      </c>
      <c r="AW29" s="56">
        <f t="shared" si="4"/>
        <v>10</v>
      </c>
      <c r="AX29" s="56">
        <f t="shared" si="5"/>
        <v>5</v>
      </c>
      <c r="AY29" s="56">
        <v>0</v>
      </c>
      <c r="AZ29" s="56" t="str">
        <f t="shared" si="42"/>
        <v xml:space="preserve"> </v>
      </c>
      <c r="BA29" s="56">
        <v>24</v>
      </c>
      <c r="BB29" s="56" t="str">
        <f t="shared" si="6"/>
        <v/>
      </c>
      <c r="BC29" s="56" t="str">
        <f t="shared" si="24"/>
        <v>19000100</v>
      </c>
      <c r="BD29" s="56" t="str">
        <f t="shared" si="25"/>
        <v/>
      </c>
      <c r="BE29" s="56" t="str">
        <f t="shared" si="26"/>
        <v/>
      </c>
      <c r="BF29" s="56" t="str">
        <f t="shared" si="27"/>
        <v/>
      </c>
      <c r="BG29" s="56">
        <f t="shared" si="7"/>
        <v>0</v>
      </c>
      <c r="BH29" s="56">
        <f t="shared" si="8"/>
        <v>0</v>
      </c>
      <c r="BI29" s="56" t="str">
        <f t="shared" si="28"/>
        <v/>
      </c>
      <c r="BJ29" s="41" t="str">
        <f t="shared" si="29"/>
        <v/>
      </c>
      <c r="BK29" s="41" t="str">
        <f t="shared" si="30"/>
        <v/>
      </c>
      <c r="BL29" s="41" t="str">
        <f t="shared" si="31"/>
        <v/>
      </c>
      <c r="BM29" s="41" t="str">
        <f t="shared" si="32"/>
        <v/>
      </c>
      <c r="BN29" s="41" t="str">
        <f t="shared" si="33"/>
        <v/>
      </c>
      <c r="BO29" s="41">
        <f t="shared" si="34"/>
        <v>0</v>
      </c>
      <c r="BP29" s="41" t="str">
        <f t="shared" si="35"/>
        <v/>
      </c>
      <c r="BQ29" s="41" t="str">
        <f t="shared" si="36"/>
        <v/>
      </c>
      <c r="BR29" s="41">
        <f t="shared" si="37"/>
        <v>0</v>
      </c>
      <c r="BS29" s="41" t="str">
        <f t="shared" si="38"/>
        <v/>
      </c>
      <c r="BT29" s="41" t="str">
        <f t="shared" si="39"/>
        <v/>
      </c>
      <c r="BU29" s="85" t="str">
        <f t="shared" si="10"/>
        <v>999:99.99</v>
      </c>
      <c r="BV29" s="85" t="str">
        <f t="shared" si="11"/>
        <v>999:99.99</v>
      </c>
      <c r="BW29" s="85" t="str">
        <f t="shared" si="40"/>
        <v>999:99.99</v>
      </c>
      <c r="BX29" s="89" t="str">
        <f t="shared" si="41"/>
        <v>1980/1/1</v>
      </c>
    </row>
    <row r="30" spans="1:81" ht="24.75" customHeight="1" x14ac:dyDescent="0.15">
      <c r="A30" s="55" t="str">
        <f t="shared" si="12"/>
        <v/>
      </c>
      <c r="B30" s="97"/>
      <c r="C30" s="60"/>
      <c r="D30" s="60"/>
      <c r="E30" s="60"/>
      <c r="F30" s="143"/>
      <c r="G30" s="78"/>
      <c r="H30" s="78"/>
      <c r="I30" s="78"/>
      <c r="J30" s="61"/>
      <c r="K30" s="62"/>
      <c r="L30" s="62"/>
      <c r="M30" s="61"/>
      <c r="N30" s="62"/>
      <c r="O30" s="62"/>
      <c r="P30" s="61"/>
      <c r="Q30" s="61"/>
      <c r="R30" s="61"/>
      <c r="S30" s="61"/>
      <c r="T30" s="61"/>
      <c r="U30" s="62"/>
      <c r="V30" s="63"/>
      <c r="W30" s="62"/>
      <c r="X30" s="111" t="str">
        <f t="shared" si="13"/>
        <v/>
      </c>
      <c r="Y30" s="137"/>
      <c r="Z30" s="55" t="str">
        <f t="shared" si="14"/>
        <v/>
      </c>
      <c r="AA30" s="12"/>
      <c r="AB30" s="71">
        <f t="shared" si="15"/>
        <v>0</v>
      </c>
      <c r="AC30" s="71">
        <f t="shared" si="16"/>
        <v>0</v>
      </c>
      <c r="AD30" s="71">
        <f t="shared" si="17"/>
        <v>0</v>
      </c>
      <c r="AE30" s="71">
        <f t="shared" si="18"/>
        <v>0</v>
      </c>
      <c r="AF30" s="71">
        <f t="shared" si="19"/>
        <v>0</v>
      </c>
      <c r="AG30" s="72" t="str">
        <f>IF(F30="","",IF(V30="",申込書!$AB$6,LEFT(V30,2)&amp;RIGHT(V30,3)))</f>
        <v/>
      </c>
      <c r="AH30" s="72" t="str">
        <f t="shared" si="20"/>
        <v/>
      </c>
      <c r="AI30" s="72" t="str">
        <f t="shared" si="21"/>
        <v/>
      </c>
      <c r="AJ30" s="73"/>
      <c r="AK30" s="75" t="s">
        <v>63</v>
      </c>
      <c r="AL30" s="56">
        <v>250</v>
      </c>
      <c r="AN30" s="40"/>
      <c r="AO30" s="40"/>
      <c r="AP30" s="40"/>
      <c r="AQ30" s="40">
        <v>25</v>
      </c>
      <c r="AR30" s="40">
        <f t="shared" si="0"/>
        <v>0</v>
      </c>
      <c r="AS30" s="40" t="str">
        <f t="shared" si="1"/>
        <v/>
      </c>
      <c r="AT30" s="56">
        <f t="shared" si="22"/>
        <v>0</v>
      </c>
      <c r="AU30" s="56" t="str">
        <f t="shared" si="2"/>
        <v/>
      </c>
      <c r="AV30" s="56" t="str">
        <f t="shared" si="3"/>
        <v/>
      </c>
      <c r="AW30" s="56">
        <f t="shared" si="4"/>
        <v>10</v>
      </c>
      <c r="AX30" s="56">
        <f t="shared" si="5"/>
        <v>5</v>
      </c>
      <c r="AY30" s="56">
        <v>0</v>
      </c>
      <c r="AZ30" s="56" t="str">
        <f t="shared" si="42"/>
        <v xml:space="preserve"> </v>
      </c>
      <c r="BA30" s="56">
        <v>25</v>
      </c>
      <c r="BB30" s="56" t="str">
        <f t="shared" si="6"/>
        <v/>
      </c>
      <c r="BC30" s="56" t="str">
        <f t="shared" si="24"/>
        <v>19000100</v>
      </c>
      <c r="BD30" s="56" t="str">
        <f t="shared" si="25"/>
        <v/>
      </c>
      <c r="BE30" s="56" t="str">
        <f t="shared" si="26"/>
        <v/>
      </c>
      <c r="BF30" s="56" t="str">
        <f t="shared" si="27"/>
        <v/>
      </c>
      <c r="BG30" s="56">
        <f t="shared" si="7"/>
        <v>0</v>
      </c>
      <c r="BH30" s="56">
        <f t="shared" si="8"/>
        <v>0</v>
      </c>
      <c r="BI30" s="56" t="str">
        <f t="shared" si="28"/>
        <v/>
      </c>
      <c r="BJ30" s="41" t="str">
        <f t="shared" si="29"/>
        <v/>
      </c>
      <c r="BK30" s="41" t="str">
        <f t="shared" si="30"/>
        <v/>
      </c>
      <c r="BL30" s="41" t="str">
        <f t="shared" si="31"/>
        <v/>
      </c>
      <c r="BM30" s="41" t="str">
        <f t="shared" si="32"/>
        <v/>
      </c>
      <c r="BN30" s="41" t="str">
        <f t="shared" si="33"/>
        <v/>
      </c>
      <c r="BO30" s="41">
        <f t="shared" si="34"/>
        <v>0</v>
      </c>
      <c r="BP30" s="41" t="str">
        <f t="shared" si="35"/>
        <v/>
      </c>
      <c r="BQ30" s="41" t="str">
        <f t="shared" si="36"/>
        <v/>
      </c>
      <c r="BR30" s="41">
        <f t="shared" si="37"/>
        <v>0</v>
      </c>
      <c r="BS30" s="41" t="str">
        <f t="shared" si="38"/>
        <v/>
      </c>
      <c r="BT30" s="41" t="str">
        <f t="shared" si="39"/>
        <v/>
      </c>
      <c r="BU30" s="85" t="str">
        <f t="shared" si="10"/>
        <v>999:99.99</v>
      </c>
      <c r="BV30" s="85" t="str">
        <f t="shared" si="11"/>
        <v>999:99.99</v>
      </c>
      <c r="BW30" s="85" t="str">
        <f t="shared" si="40"/>
        <v>999:99.99</v>
      </c>
      <c r="BX30" s="89" t="str">
        <f t="shared" si="41"/>
        <v>1980/1/1</v>
      </c>
    </row>
    <row r="31" spans="1:81" ht="24.75" customHeight="1" x14ac:dyDescent="0.15">
      <c r="A31" s="55" t="str">
        <f t="shared" si="12"/>
        <v/>
      </c>
      <c r="B31" s="97"/>
      <c r="C31" s="60"/>
      <c r="D31" s="60"/>
      <c r="E31" s="60"/>
      <c r="F31" s="143"/>
      <c r="G31" s="78"/>
      <c r="H31" s="78"/>
      <c r="I31" s="78"/>
      <c r="J31" s="61"/>
      <c r="K31" s="62"/>
      <c r="L31" s="62"/>
      <c r="M31" s="61"/>
      <c r="N31" s="62"/>
      <c r="O31" s="62"/>
      <c r="P31" s="61"/>
      <c r="Q31" s="61"/>
      <c r="R31" s="61"/>
      <c r="S31" s="61"/>
      <c r="T31" s="61"/>
      <c r="U31" s="62"/>
      <c r="V31" s="63"/>
      <c r="W31" s="62"/>
      <c r="X31" s="111" t="str">
        <f t="shared" si="13"/>
        <v/>
      </c>
      <c r="Y31" s="137"/>
      <c r="Z31" s="55" t="str">
        <f t="shared" si="14"/>
        <v/>
      </c>
      <c r="AA31" s="12"/>
      <c r="AB31" s="71">
        <f t="shared" si="15"/>
        <v>0</v>
      </c>
      <c r="AC31" s="71">
        <f t="shared" si="16"/>
        <v>0</v>
      </c>
      <c r="AD31" s="71">
        <f t="shared" si="17"/>
        <v>0</v>
      </c>
      <c r="AE31" s="71">
        <f t="shared" si="18"/>
        <v>0</v>
      </c>
      <c r="AF31" s="71">
        <f t="shared" si="19"/>
        <v>0</v>
      </c>
      <c r="AG31" s="72" t="str">
        <f>IF(F31="","",IF(V31="",申込書!$AB$6,LEFT(V31,2)&amp;RIGHT(V31,3)))</f>
        <v/>
      </c>
      <c r="AH31" s="72" t="str">
        <f t="shared" si="20"/>
        <v/>
      </c>
      <c r="AI31" s="72" t="str">
        <f t="shared" si="21"/>
        <v/>
      </c>
      <c r="AJ31" s="73"/>
      <c r="AK31" s="75" t="s">
        <v>64</v>
      </c>
      <c r="AL31" s="56">
        <v>250</v>
      </c>
      <c r="AN31" s="40"/>
      <c r="AO31" s="40"/>
      <c r="AP31" s="40"/>
      <c r="AQ31" s="40">
        <v>26</v>
      </c>
      <c r="AR31" s="40">
        <f t="shared" si="0"/>
        <v>0</v>
      </c>
      <c r="AS31" s="40" t="str">
        <f t="shared" si="1"/>
        <v/>
      </c>
      <c r="AT31" s="56">
        <f t="shared" si="22"/>
        <v>0</v>
      </c>
      <c r="AU31" s="56" t="str">
        <f t="shared" si="2"/>
        <v/>
      </c>
      <c r="AV31" s="56" t="str">
        <f t="shared" si="3"/>
        <v/>
      </c>
      <c r="AW31" s="56">
        <f t="shared" si="4"/>
        <v>10</v>
      </c>
      <c r="AX31" s="56">
        <f t="shared" si="5"/>
        <v>5</v>
      </c>
      <c r="AY31" s="56">
        <v>0</v>
      </c>
      <c r="AZ31" s="56" t="str">
        <f t="shared" si="42"/>
        <v xml:space="preserve"> </v>
      </c>
      <c r="BA31" s="56">
        <v>26</v>
      </c>
      <c r="BB31" s="56" t="str">
        <f t="shared" si="6"/>
        <v/>
      </c>
      <c r="BC31" s="56" t="str">
        <f t="shared" si="24"/>
        <v>19000100</v>
      </c>
      <c r="BD31" s="56" t="str">
        <f t="shared" si="25"/>
        <v/>
      </c>
      <c r="BE31" s="56" t="str">
        <f t="shared" si="26"/>
        <v/>
      </c>
      <c r="BF31" s="56" t="str">
        <f t="shared" si="27"/>
        <v/>
      </c>
      <c r="BG31" s="56">
        <f t="shared" si="7"/>
        <v>0</v>
      </c>
      <c r="BH31" s="56">
        <f t="shared" si="8"/>
        <v>0</v>
      </c>
      <c r="BI31" s="56" t="str">
        <f t="shared" si="28"/>
        <v/>
      </c>
      <c r="BJ31" s="41" t="str">
        <f t="shared" si="29"/>
        <v/>
      </c>
      <c r="BK31" s="41" t="str">
        <f t="shared" si="30"/>
        <v/>
      </c>
      <c r="BL31" s="41" t="str">
        <f t="shared" si="31"/>
        <v/>
      </c>
      <c r="BM31" s="41" t="str">
        <f t="shared" si="32"/>
        <v/>
      </c>
      <c r="BN31" s="41" t="str">
        <f t="shared" si="33"/>
        <v/>
      </c>
      <c r="BO31" s="41">
        <f t="shared" si="34"/>
        <v>0</v>
      </c>
      <c r="BP31" s="41" t="str">
        <f t="shared" si="35"/>
        <v/>
      </c>
      <c r="BQ31" s="41" t="str">
        <f t="shared" si="36"/>
        <v/>
      </c>
      <c r="BR31" s="41">
        <f t="shared" si="37"/>
        <v>0</v>
      </c>
      <c r="BS31" s="41" t="str">
        <f t="shared" si="38"/>
        <v/>
      </c>
      <c r="BT31" s="41" t="str">
        <f t="shared" si="39"/>
        <v/>
      </c>
      <c r="BU31" s="85" t="str">
        <f t="shared" si="10"/>
        <v>999:99.99</v>
      </c>
      <c r="BV31" s="85" t="str">
        <f t="shared" si="11"/>
        <v>999:99.99</v>
      </c>
      <c r="BW31" s="85" t="str">
        <f t="shared" si="40"/>
        <v>999:99.99</v>
      </c>
      <c r="BX31" s="89" t="str">
        <f t="shared" si="41"/>
        <v>1980/1/1</v>
      </c>
    </row>
    <row r="32" spans="1:81" ht="24.75" customHeight="1" x14ac:dyDescent="0.15">
      <c r="A32" s="55" t="str">
        <f t="shared" si="12"/>
        <v/>
      </c>
      <c r="B32" s="97"/>
      <c r="C32" s="60"/>
      <c r="D32" s="60"/>
      <c r="E32" s="60"/>
      <c r="F32" s="143"/>
      <c r="G32" s="78"/>
      <c r="H32" s="78"/>
      <c r="I32" s="78"/>
      <c r="J32" s="61"/>
      <c r="K32" s="62"/>
      <c r="L32" s="62"/>
      <c r="M32" s="61"/>
      <c r="N32" s="62"/>
      <c r="O32" s="62"/>
      <c r="P32" s="61"/>
      <c r="Q32" s="61"/>
      <c r="R32" s="61"/>
      <c r="S32" s="61"/>
      <c r="T32" s="61"/>
      <c r="U32" s="62"/>
      <c r="V32" s="63"/>
      <c r="W32" s="62"/>
      <c r="X32" s="111" t="str">
        <f t="shared" si="13"/>
        <v/>
      </c>
      <c r="Y32" s="137"/>
      <c r="Z32" s="55" t="str">
        <f t="shared" si="14"/>
        <v/>
      </c>
      <c r="AA32" s="12"/>
      <c r="AB32" s="71">
        <f t="shared" si="15"/>
        <v>0</v>
      </c>
      <c r="AC32" s="71">
        <f t="shared" si="16"/>
        <v>0</v>
      </c>
      <c r="AD32" s="71">
        <f t="shared" si="17"/>
        <v>0</v>
      </c>
      <c r="AE32" s="71">
        <f t="shared" si="18"/>
        <v>0</v>
      </c>
      <c r="AF32" s="71">
        <f t="shared" si="19"/>
        <v>0</v>
      </c>
      <c r="AG32" s="72" t="str">
        <f>IF(F32="","",IF(V32="",申込書!$AB$6,LEFT(V32,2)&amp;RIGHT(V32,3)))</f>
        <v/>
      </c>
      <c r="AH32" s="72" t="str">
        <f t="shared" si="20"/>
        <v/>
      </c>
      <c r="AI32" s="72" t="str">
        <f t="shared" si="21"/>
        <v/>
      </c>
      <c r="AJ32" s="73"/>
      <c r="AK32" s="75" t="s">
        <v>65</v>
      </c>
      <c r="AL32" s="40">
        <v>300</v>
      </c>
      <c r="AM32" s="40"/>
      <c r="AQ32" s="40">
        <v>27</v>
      </c>
      <c r="AR32" s="40">
        <f t="shared" si="0"/>
        <v>0</v>
      </c>
      <c r="AS32" s="40" t="str">
        <f t="shared" si="1"/>
        <v/>
      </c>
      <c r="AT32" s="56">
        <f t="shared" si="22"/>
        <v>0</v>
      </c>
      <c r="AU32" s="56" t="str">
        <f t="shared" si="2"/>
        <v/>
      </c>
      <c r="AV32" s="56" t="str">
        <f t="shared" si="3"/>
        <v/>
      </c>
      <c r="AW32" s="56">
        <f t="shared" si="4"/>
        <v>10</v>
      </c>
      <c r="AX32" s="56">
        <f t="shared" si="5"/>
        <v>5</v>
      </c>
      <c r="AY32" s="56">
        <v>0</v>
      </c>
      <c r="AZ32" s="56" t="str">
        <f t="shared" si="42"/>
        <v xml:space="preserve"> </v>
      </c>
      <c r="BA32" s="56">
        <v>27</v>
      </c>
      <c r="BB32" s="56" t="str">
        <f t="shared" si="6"/>
        <v/>
      </c>
      <c r="BC32" s="56" t="str">
        <f t="shared" si="24"/>
        <v>19000100</v>
      </c>
      <c r="BD32" s="56" t="str">
        <f t="shared" si="25"/>
        <v/>
      </c>
      <c r="BE32" s="56" t="str">
        <f t="shared" si="26"/>
        <v/>
      </c>
      <c r="BF32" s="56" t="str">
        <f t="shared" si="27"/>
        <v/>
      </c>
      <c r="BG32" s="56">
        <f t="shared" si="7"/>
        <v>0</v>
      </c>
      <c r="BH32" s="56">
        <f t="shared" si="8"/>
        <v>0</v>
      </c>
      <c r="BI32" s="56" t="str">
        <f t="shared" si="28"/>
        <v/>
      </c>
      <c r="BJ32" s="41" t="str">
        <f t="shared" si="29"/>
        <v/>
      </c>
      <c r="BK32" s="41" t="str">
        <f t="shared" si="30"/>
        <v/>
      </c>
      <c r="BL32" s="41" t="str">
        <f t="shared" si="31"/>
        <v/>
      </c>
      <c r="BM32" s="41" t="str">
        <f t="shared" si="32"/>
        <v/>
      </c>
      <c r="BN32" s="41" t="str">
        <f t="shared" si="33"/>
        <v/>
      </c>
      <c r="BO32" s="41">
        <f t="shared" si="34"/>
        <v>0</v>
      </c>
      <c r="BP32" s="41" t="str">
        <f t="shared" si="35"/>
        <v/>
      </c>
      <c r="BQ32" s="41" t="str">
        <f t="shared" si="36"/>
        <v/>
      </c>
      <c r="BR32" s="41">
        <f t="shared" si="37"/>
        <v>0</v>
      </c>
      <c r="BS32" s="41" t="str">
        <f t="shared" si="38"/>
        <v/>
      </c>
      <c r="BT32" s="41" t="str">
        <f t="shared" si="39"/>
        <v/>
      </c>
      <c r="BU32" s="85" t="str">
        <f t="shared" si="10"/>
        <v>999:99.99</v>
      </c>
      <c r="BV32" s="85" t="str">
        <f t="shared" si="11"/>
        <v>999:99.99</v>
      </c>
      <c r="BW32" s="85" t="str">
        <f t="shared" si="40"/>
        <v>999:99.99</v>
      </c>
      <c r="BX32" s="89" t="str">
        <f t="shared" si="41"/>
        <v>1980/1/1</v>
      </c>
    </row>
    <row r="33" spans="1:76" ht="24.75" customHeight="1" x14ac:dyDescent="0.15">
      <c r="A33" s="55" t="str">
        <f t="shared" si="12"/>
        <v/>
      </c>
      <c r="B33" s="97"/>
      <c r="C33" s="60"/>
      <c r="D33" s="60"/>
      <c r="E33" s="60"/>
      <c r="F33" s="143"/>
      <c r="G33" s="78"/>
      <c r="H33" s="78"/>
      <c r="I33" s="78"/>
      <c r="J33" s="61"/>
      <c r="K33" s="62"/>
      <c r="L33" s="62"/>
      <c r="M33" s="61"/>
      <c r="N33" s="62"/>
      <c r="O33" s="62"/>
      <c r="P33" s="61"/>
      <c r="Q33" s="61"/>
      <c r="R33" s="61"/>
      <c r="S33" s="61"/>
      <c r="T33" s="61"/>
      <c r="U33" s="62"/>
      <c r="V33" s="63"/>
      <c r="W33" s="62"/>
      <c r="X33" s="111" t="str">
        <f t="shared" si="13"/>
        <v/>
      </c>
      <c r="Y33" s="137"/>
      <c r="Z33" s="55" t="str">
        <f t="shared" si="14"/>
        <v/>
      </c>
      <c r="AA33" s="12"/>
      <c r="AB33" s="71">
        <f t="shared" si="15"/>
        <v>0</v>
      </c>
      <c r="AC33" s="71">
        <f t="shared" si="16"/>
        <v>0</v>
      </c>
      <c r="AD33" s="71">
        <f t="shared" si="17"/>
        <v>0</v>
      </c>
      <c r="AE33" s="71">
        <f t="shared" si="18"/>
        <v>0</v>
      </c>
      <c r="AF33" s="71">
        <f t="shared" si="19"/>
        <v>0</v>
      </c>
      <c r="AG33" s="72" t="str">
        <f>IF(F33="","",IF(V33="",申込書!$AB$6,LEFT(V33,2)&amp;RIGHT(V33,3)))</f>
        <v/>
      </c>
      <c r="AH33" s="72" t="str">
        <f t="shared" si="20"/>
        <v/>
      </c>
      <c r="AI33" s="72" t="str">
        <f t="shared" si="21"/>
        <v/>
      </c>
      <c r="AJ33" s="73"/>
      <c r="AK33" s="75" t="s">
        <v>66</v>
      </c>
      <c r="AL33" s="40">
        <v>310</v>
      </c>
      <c r="AM33" s="40"/>
      <c r="AQ33" s="40">
        <v>28</v>
      </c>
      <c r="AR33" s="40">
        <f t="shared" si="0"/>
        <v>0</v>
      </c>
      <c r="AS33" s="40" t="str">
        <f t="shared" si="1"/>
        <v/>
      </c>
      <c r="AT33" s="56">
        <f t="shared" si="22"/>
        <v>0</v>
      </c>
      <c r="AU33" s="56" t="str">
        <f t="shared" si="2"/>
        <v/>
      </c>
      <c r="AV33" s="56" t="str">
        <f t="shared" si="3"/>
        <v/>
      </c>
      <c r="AW33" s="56">
        <f t="shared" si="4"/>
        <v>10</v>
      </c>
      <c r="AX33" s="56">
        <f t="shared" si="5"/>
        <v>5</v>
      </c>
      <c r="AY33" s="56">
        <v>0</v>
      </c>
      <c r="AZ33" s="56" t="str">
        <f t="shared" si="42"/>
        <v xml:space="preserve"> </v>
      </c>
      <c r="BA33" s="56">
        <v>28</v>
      </c>
      <c r="BB33" s="56" t="str">
        <f t="shared" si="6"/>
        <v/>
      </c>
      <c r="BC33" s="56" t="str">
        <f t="shared" si="24"/>
        <v>19000100</v>
      </c>
      <c r="BD33" s="56" t="str">
        <f t="shared" si="25"/>
        <v/>
      </c>
      <c r="BE33" s="56" t="str">
        <f t="shared" si="26"/>
        <v/>
      </c>
      <c r="BF33" s="56" t="str">
        <f t="shared" si="27"/>
        <v/>
      </c>
      <c r="BG33" s="56">
        <f t="shared" si="7"/>
        <v>0</v>
      </c>
      <c r="BH33" s="56">
        <f t="shared" si="8"/>
        <v>0</v>
      </c>
      <c r="BI33" s="56" t="str">
        <f t="shared" si="28"/>
        <v/>
      </c>
      <c r="BJ33" s="41" t="str">
        <f t="shared" si="29"/>
        <v/>
      </c>
      <c r="BK33" s="41" t="str">
        <f t="shared" si="30"/>
        <v/>
      </c>
      <c r="BL33" s="41" t="str">
        <f t="shared" si="31"/>
        <v/>
      </c>
      <c r="BM33" s="41" t="str">
        <f t="shared" si="32"/>
        <v/>
      </c>
      <c r="BN33" s="41" t="str">
        <f t="shared" si="33"/>
        <v/>
      </c>
      <c r="BO33" s="41">
        <f t="shared" si="34"/>
        <v>0</v>
      </c>
      <c r="BP33" s="41" t="str">
        <f t="shared" si="35"/>
        <v/>
      </c>
      <c r="BQ33" s="41" t="str">
        <f t="shared" si="36"/>
        <v/>
      </c>
      <c r="BR33" s="41">
        <f t="shared" si="37"/>
        <v>0</v>
      </c>
      <c r="BS33" s="41" t="str">
        <f t="shared" si="38"/>
        <v/>
      </c>
      <c r="BT33" s="41" t="str">
        <f t="shared" si="39"/>
        <v/>
      </c>
      <c r="BU33" s="85" t="str">
        <f t="shared" si="10"/>
        <v>999:99.99</v>
      </c>
      <c r="BV33" s="85" t="str">
        <f t="shared" si="11"/>
        <v>999:99.99</v>
      </c>
      <c r="BW33" s="85" t="str">
        <f t="shared" si="40"/>
        <v>999:99.99</v>
      </c>
      <c r="BX33" s="89" t="str">
        <f t="shared" si="41"/>
        <v>1980/1/1</v>
      </c>
    </row>
    <row r="34" spans="1:76" ht="24.75" customHeight="1" x14ac:dyDescent="0.15">
      <c r="A34" s="55" t="str">
        <f t="shared" si="12"/>
        <v/>
      </c>
      <c r="B34" s="97"/>
      <c r="C34" s="60"/>
      <c r="D34" s="60"/>
      <c r="E34" s="60"/>
      <c r="F34" s="143"/>
      <c r="G34" s="78"/>
      <c r="H34" s="78"/>
      <c r="I34" s="78"/>
      <c r="J34" s="61"/>
      <c r="K34" s="62"/>
      <c r="L34" s="62"/>
      <c r="M34" s="61"/>
      <c r="N34" s="62"/>
      <c r="O34" s="62"/>
      <c r="P34" s="61"/>
      <c r="Q34" s="61"/>
      <c r="R34" s="61"/>
      <c r="S34" s="61"/>
      <c r="T34" s="61"/>
      <c r="U34" s="62"/>
      <c r="V34" s="63"/>
      <c r="W34" s="62"/>
      <c r="X34" s="111" t="str">
        <f t="shared" si="13"/>
        <v/>
      </c>
      <c r="Y34" s="137"/>
      <c r="Z34" s="55" t="str">
        <f t="shared" si="14"/>
        <v/>
      </c>
      <c r="AA34" s="12"/>
      <c r="AB34" s="71">
        <f t="shared" si="15"/>
        <v>0</v>
      </c>
      <c r="AC34" s="71">
        <f t="shared" si="16"/>
        <v>0</v>
      </c>
      <c r="AD34" s="71">
        <f t="shared" si="17"/>
        <v>0</v>
      </c>
      <c r="AE34" s="71">
        <f t="shared" si="18"/>
        <v>0</v>
      </c>
      <c r="AF34" s="71">
        <f t="shared" si="19"/>
        <v>0</v>
      </c>
      <c r="AG34" s="72" t="str">
        <f>IF(F34="","",IF(V34="",申込書!$AB$6,LEFT(V34,2)&amp;RIGHT(V34,3)))</f>
        <v/>
      </c>
      <c r="AH34" s="72" t="str">
        <f t="shared" si="20"/>
        <v/>
      </c>
      <c r="AI34" s="72" t="str">
        <f t="shared" si="21"/>
        <v/>
      </c>
      <c r="AJ34" s="73"/>
      <c r="AK34" s="75" t="s">
        <v>67</v>
      </c>
      <c r="AL34" s="40">
        <v>320</v>
      </c>
      <c r="AM34" s="40"/>
      <c r="AQ34" s="40">
        <v>29</v>
      </c>
      <c r="AR34" s="40">
        <f t="shared" si="0"/>
        <v>0</v>
      </c>
      <c r="AS34" s="40" t="str">
        <f t="shared" si="1"/>
        <v/>
      </c>
      <c r="AT34" s="56">
        <f t="shared" si="22"/>
        <v>0</v>
      </c>
      <c r="AU34" s="56" t="str">
        <f t="shared" si="2"/>
        <v/>
      </c>
      <c r="AV34" s="56" t="str">
        <f t="shared" si="3"/>
        <v/>
      </c>
      <c r="AW34" s="56">
        <f t="shared" si="4"/>
        <v>10</v>
      </c>
      <c r="AX34" s="56">
        <f t="shared" si="5"/>
        <v>5</v>
      </c>
      <c r="AY34" s="56">
        <v>0</v>
      </c>
      <c r="AZ34" s="56" t="str">
        <f t="shared" si="42"/>
        <v xml:space="preserve"> </v>
      </c>
      <c r="BA34" s="56">
        <v>29</v>
      </c>
      <c r="BB34" s="56" t="str">
        <f t="shared" si="6"/>
        <v/>
      </c>
      <c r="BC34" s="56" t="str">
        <f t="shared" si="24"/>
        <v>19000100</v>
      </c>
      <c r="BD34" s="56" t="str">
        <f t="shared" si="25"/>
        <v/>
      </c>
      <c r="BE34" s="56" t="str">
        <f t="shared" si="26"/>
        <v/>
      </c>
      <c r="BF34" s="56" t="str">
        <f t="shared" si="27"/>
        <v/>
      </c>
      <c r="BG34" s="56">
        <f t="shared" si="7"/>
        <v>0</v>
      </c>
      <c r="BH34" s="56">
        <f t="shared" si="8"/>
        <v>0</v>
      </c>
      <c r="BI34" s="56" t="str">
        <f t="shared" si="28"/>
        <v/>
      </c>
      <c r="BJ34" s="41" t="str">
        <f t="shared" si="29"/>
        <v/>
      </c>
      <c r="BK34" s="41" t="str">
        <f t="shared" si="30"/>
        <v/>
      </c>
      <c r="BL34" s="41" t="str">
        <f t="shared" si="31"/>
        <v/>
      </c>
      <c r="BM34" s="41" t="str">
        <f t="shared" si="32"/>
        <v/>
      </c>
      <c r="BN34" s="41" t="str">
        <f t="shared" si="33"/>
        <v/>
      </c>
      <c r="BO34" s="41">
        <f t="shared" si="34"/>
        <v>0</v>
      </c>
      <c r="BP34" s="41" t="str">
        <f t="shared" si="35"/>
        <v/>
      </c>
      <c r="BQ34" s="41" t="str">
        <f t="shared" si="36"/>
        <v/>
      </c>
      <c r="BR34" s="41">
        <f t="shared" si="37"/>
        <v>0</v>
      </c>
      <c r="BS34" s="41" t="str">
        <f t="shared" si="38"/>
        <v/>
      </c>
      <c r="BT34" s="41" t="str">
        <f t="shared" si="39"/>
        <v/>
      </c>
      <c r="BU34" s="85" t="str">
        <f t="shared" si="10"/>
        <v>999:99.99</v>
      </c>
      <c r="BV34" s="85" t="str">
        <f t="shared" si="11"/>
        <v>999:99.99</v>
      </c>
      <c r="BW34" s="85" t="str">
        <f t="shared" si="40"/>
        <v>999:99.99</v>
      </c>
      <c r="BX34" s="89" t="str">
        <f t="shared" si="41"/>
        <v>1980/1/1</v>
      </c>
    </row>
    <row r="35" spans="1:76" ht="24.75" customHeight="1" x14ac:dyDescent="0.15">
      <c r="A35" s="55" t="str">
        <f t="shared" si="12"/>
        <v/>
      </c>
      <c r="B35" s="97"/>
      <c r="C35" s="60"/>
      <c r="D35" s="60"/>
      <c r="E35" s="60"/>
      <c r="F35" s="143"/>
      <c r="G35" s="78"/>
      <c r="H35" s="78"/>
      <c r="I35" s="78"/>
      <c r="J35" s="61"/>
      <c r="K35" s="62"/>
      <c r="L35" s="62"/>
      <c r="M35" s="61"/>
      <c r="N35" s="62"/>
      <c r="O35" s="62"/>
      <c r="P35" s="61"/>
      <c r="Q35" s="61"/>
      <c r="R35" s="61"/>
      <c r="S35" s="61"/>
      <c r="T35" s="61"/>
      <c r="U35" s="62"/>
      <c r="V35" s="63"/>
      <c r="W35" s="62"/>
      <c r="X35" s="111" t="str">
        <f t="shared" si="13"/>
        <v/>
      </c>
      <c r="Y35" s="137"/>
      <c r="Z35" s="55" t="str">
        <f t="shared" si="14"/>
        <v/>
      </c>
      <c r="AA35" s="12"/>
      <c r="AB35" s="71">
        <f t="shared" si="15"/>
        <v>0</v>
      </c>
      <c r="AC35" s="71">
        <f t="shared" si="16"/>
        <v>0</v>
      </c>
      <c r="AD35" s="71">
        <f t="shared" si="17"/>
        <v>0</v>
      </c>
      <c r="AE35" s="71">
        <f t="shared" si="18"/>
        <v>0</v>
      </c>
      <c r="AF35" s="71">
        <f t="shared" si="19"/>
        <v>0</v>
      </c>
      <c r="AG35" s="72" t="str">
        <f>IF(F35="","",IF(V35="",申込書!$AB$6,LEFT(V35,2)&amp;RIGHT(V35,3)))</f>
        <v/>
      </c>
      <c r="AH35" s="72" t="str">
        <f t="shared" si="20"/>
        <v/>
      </c>
      <c r="AI35" s="72" t="str">
        <f t="shared" si="21"/>
        <v/>
      </c>
      <c r="AJ35" s="73"/>
      <c r="AK35" s="75" t="s">
        <v>68</v>
      </c>
      <c r="AL35" s="40">
        <v>330</v>
      </c>
      <c r="AM35" s="40"/>
      <c r="AQ35" s="40">
        <v>30</v>
      </c>
      <c r="AR35" s="40">
        <f t="shared" si="0"/>
        <v>0</v>
      </c>
      <c r="AS35" s="40" t="str">
        <f t="shared" si="1"/>
        <v/>
      </c>
      <c r="AT35" s="56">
        <f t="shared" si="22"/>
        <v>0</v>
      </c>
      <c r="AU35" s="56" t="str">
        <f t="shared" si="2"/>
        <v/>
      </c>
      <c r="AV35" s="56" t="str">
        <f t="shared" si="3"/>
        <v/>
      </c>
      <c r="AW35" s="56">
        <f t="shared" si="4"/>
        <v>10</v>
      </c>
      <c r="AX35" s="56">
        <f t="shared" si="5"/>
        <v>5</v>
      </c>
      <c r="AY35" s="56">
        <v>0</v>
      </c>
      <c r="AZ35" s="56" t="str">
        <f t="shared" si="42"/>
        <v xml:space="preserve"> </v>
      </c>
      <c r="BA35" s="56">
        <v>30</v>
      </c>
      <c r="BB35" s="56" t="str">
        <f t="shared" si="6"/>
        <v/>
      </c>
      <c r="BC35" s="56" t="str">
        <f t="shared" si="24"/>
        <v>19000100</v>
      </c>
      <c r="BD35" s="56" t="str">
        <f t="shared" si="25"/>
        <v/>
      </c>
      <c r="BE35" s="56" t="str">
        <f t="shared" si="26"/>
        <v/>
      </c>
      <c r="BF35" s="56" t="str">
        <f t="shared" si="27"/>
        <v/>
      </c>
      <c r="BG35" s="56">
        <f t="shared" si="7"/>
        <v>0</v>
      </c>
      <c r="BH35" s="56">
        <f t="shared" si="8"/>
        <v>0</v>
      </c>
      <c r="BI35" s="56" t="str">
        <f t="shared" si="28"/>
        <v/>
      </c>
      <c r="BJ35" s="41" t="str">
        <f t="shared" si="29"/>
        <v/>
      </c>
      <c r="BK35" s="41" t="str">
        <f t="shared" si="30"/>
        <v/>
      </c>
      <c r="BL35" s="41" t="str">
        <f t="shared" si="31"/>
        <v/>
      </c>
      <c r="BM35" s="41" t="str">
        <f t="shared" si="32"/>
        <v/>
      </c>
      <c r="BN35" s="41" t="str">
        <f t="shared" si="33"/>
        <v/>
      </c>
      <c r="BO35" s="41">
        <f t="shared" si="34"/>
        <v>0</v>
      </c>
      <c r="BP35" s="41" t="str">
        <f t="shared" si="35"/>
        <v/>
      </c>
      <c r="BQ35" s="41" t="str">
        <f t="shared" si="36"/>
        <v/>
      </c>
      <c r="BR35" s="41">
        <f t="shared" si="37"/>
        <v>0</v>
      </c>
      <c r="BS35" s="41" t="str">
        <f t="shared" si="38"/>
        <v/>
      </c>
      <c r="BT35" s="41" t="str">
        <f t="shared" si="39"/>
        <v/>
      </c>
      <c r="BU35" s="85" t="str">
        <f t="shared" si="10"/>
        <v>999:99.99</v>
      </c>
      <c r="BV35" s="85" t="str">
        <f t="shared" si="11"/>
        <v>999:99.99</v>
      </c>
      <c r="BW35" s="85" t="str">
        <f t="shared" si="40"/>
        <v>999:99.99</v>
      </c>
      <c r="BX35" s="89" t="str">
        <f t="shared" si="41"/>
        <v>1980/1/1</v>
      </c>
    </row>
    <row r="36" spans="1:76" ht="24.75" customHeight="1" x14ac:dyDescent="0.15">
      <c r="A36" s="55" t="str">
        <f t="shared" si="12"/>
        <v/>
      </c>
      <c r="B36" s="97"/>
      <c r="C36" s="60"/>
      <c r="D36" s="60"/>
      <c r="E36" s="60"/>
      <c r="F36" s="143"/>
      <c r="G36" s="78"/>
      <c r="H36" s="78"/>
      <c r="I36" s="78"/>
      <c r="J36" s="61"/>
      <c r="K36" s="62"/>
      <c r="L36" s="62"/>
      <c r="M36" s="61"/>
      <c r="N36" s="62"/>
      <c r="O36" s="62"/>
      <c r="P36" s="61"/>
      <c r="Q36" s="61"/>
      <c r="R36" s="61"/>
      <c r="S36" s="61"/>
      <c r="T36" s="61"/>
      <c r="U36" s="62"/>
      <c r="V36" s="63"/>
      <c r="W36" s="62"/>
      <c r="X36" s="111" t="str">
        <f t="shared" si="13"/>
        <v/>
      </c>
      <c r="Y36" s="137"/>
      <c r="Z36" s="55" t="str">
        <f t="shared" si="14"/>
        <v/>
      </c>
      <c r="AA36" s="12"/>
      <c r="AB36" s="71">
        <f t="shared" si="15"/>
        <v>0</v>
      </c>
      <c r="AC36" s="71">
        <f t="shared" si="16"/>
        <v>0</v>
      </c>
      <c r="AD36" s="71">
        <f t="shared" si="17"/>
        <v>0</v>
      </c>
      <c r="AE36" s="71">
        <f t="shared" si="18"/>
        <v>0</v>
      </c>
      <c r="AF36" s="71">
        <f t="shared" si="19"/>
        <v>0</v>
      </c>
      <c r="AG36" s="72" t="str">
        <f>IF(F36="","",IF(V36="",申込書!$AB$6,LEFT(V36,2)&amp;RIGHT(V36,3)))</f>
        <v/>
      </c>
      <c r="AH36" s="72" t="str">
        <f t="shared" si="20"/>
        <v/>
      </c>
      <c r="AI36" s="72" t="str">
        <f t="shared" si="21"/>
        <v/>
      </c>
      <c r="AJ36" s="73"/>
      <c r="AK36" s="75" t="s">
        <v>69</v>
      </c>
      <c r="AL36" s="40">
        <v>345</v>
      </c>
      <c r="AM36" s="40"/>
      <c r="AQ36" s="40">
        <v>31</v>
      </c>
      <c r="AR36" s="40">
        <f t="shared" si="0"/>
        <v>0</v>
      </c>
      <c r="AS36" s="40" t="str">
        <f t="shared" si="1"/>
        <v/>
      </c>
      <c r="AT36" s="56">
        <f t="shared" si="22"/>
        <v>0</v>
      </c>
      <c r="AU36" s="56" t="str">
        <f t="shared" si="2"/>
        <v/>
      </c>
      <c r="AV36" s="56" t="str">
        <f t="shared" si="3"/>
        <v/>
      </c>
      <c r="AW36" s="56">
        <f t="shared" si="4"/>
        <v>10</v>
      </c>
      <c r="AX36" s="56">
        <f t="shared" si="5"/>
        <v>5</v>
      </c>
      <c r="AY36" s="56">
        <v>0</v>
      </c>
      <c r="AZ36" s="56" t="str">
        <f t="shared" si="42"/>
        <v xml:space="preserve"> </v>
      </c>
      <c r="BA36" s="56">
        <v>31</v>
      </c>
      <c r="BB36" s="56" t="str">
        <f t="shared" si="6"/>
        <v/>
      </c>
      <c r="BC36" s="56" t="str">
        <f t="shared" si="24"/>
        <v>19000100</v>
      </c>
      <c r="BD36" s="56" t="str">
        <f t="shared" si="25"/>
        <v/>
      </c>
      <c r="BE36" s="56" t="str">
        <f t="shared" si="26"/>
        <v/>
      </c>
      <c r="BF36" s="56" t="str">
        <f t="shared" si="27"/>
        <v/>
      </c>
      <c r="BG36" s="56">
        <f t="shared" si="7"/>
        <v>0</v>
      </c>
      <c r="BH36" s="56">
        <f t="shared" si="8"/>
        <v>0</v>
      </c>
      <c r="BI36" s="56" t="str">
        <f t="shared" si="28"/>
        <v/>
      </c>
      <c r="BJ36" s="41" t="str">
        <f t="shared" si="29"/>
        <v/>
      </c>
      <c r="BK36" s="41" t="str">
        <f t="shared" si="30"/>
        <v/>
      </c>
      <c r="BL36" s="41" t="str">
        <f t="shared" si="31"/>
        <v/>
      </c>
      <c r="BM36" s="41" t="str">
        <f t="shared" si="32"/>
        <v/>
      </c>
      <c r="BN36" s="41" t="str">
        <f t="shared" si="33"/>
        <v/>
      </c>
      <c r="BO36" s="41">
        <f t="shared" si="34"/>
        <v>0</v>
      </c>
      <c r="BP36" s="41" t="str">
        <f t="shared" si="35"/>
        <v/>
      </c>
      <c r="BQ36" s="41" t="str">
        <f t="shared" si="36"/>
        <v/>
      </c>
      <c r="BR36" s="41">
        <f t="shared" si="37"/>
        <v>0</v>
      </c>
      <c r="BS36" s="41" t="str">
        <f t="shared" si="38"/>
        <v/>
      </c>
      <c r="BT36" s="41" t="str">
        <f t="shared" si="39"/>
        <v/>
      </c>
      <c r="BU36" s="85" t="str">
        <f t="shared" si="10"/>
        <v>999:99.99</v>
      </c>
      <c r="BV36" s="85" t="str">
        <f t="shared" si="11"/>
        <v>999:99.99</v>
      </c>
      <c r="BW36" s="85" t="str">
        <f t="shared" si="40"/>
        <v>999:99.99</v>
      </c>
      <c r="BX36" s="89" t="str">
        <f t="shared" si="41"/>
        <v>1980/1/1</v>
      </c>
    </row>
    <row r="37" spans="1:76" ht="24.75" customHeight="1" x14ac:dyDescent="0.15">
      <c r="A37" s="55" t="str">
        <f t="shared" si="12"/>
        <v/>
      </c>
      <c r="B37" s="97"/>
      <c r="C37" s="60"/>
      <c r="D37" s="60"/>
      <c r="E37" s="60"/>
      <c r="F37" s="143"/>
      <c r="G37" s="78"/>
      <c r="H37" s="78"/>
      <c r="I37" s="78"/>
      <c r="J37" s="61"/>
      <c r="K37" s="62"/>
      <c r="L37" s="62"/>
      <c r="M37" s="61"/>
      <c r="N37" s="62"/>
      <c r="O37" s="62"/>
      <c r="P37" s="61"/>
      <c r="Q37" s="61"/>
      <c r="R37" s="61"/>
      <c r="S37" s="61"/>
      <c r="T37" s="61"/>
      <c r="U37" s="62"/>
      <c r="V37" s="63"/>
      <c r="W37" s="62"/>
      <c r="X37" s="111" t="str">
        <f t="shared" si="13"/>
        <v/>
      </c>
      <c r="Y37" s="137"/>
      <c r="Z37" s="55" t="str">
        <f t="shared" si="14"/>
        <v/>
      </c>
      <c r="AA37" s="12"/>
      <c r="AB37" s="71">
        <f t="shared" si="15"/>
        <v>0</v>
      </c>
      <c r="AC37" s="71">
        <f t="shared" si="16"/>
        <v>0</v>
      </c>
      <c r="AD37" s="71">
        <f t="shared" si="17"/>
        <v>0</v>
      </c>
      <c r="AE37" s="71">
        <f t="shared" si="18"/>
        <v>0</v>
      </c>
      <c r="AF37" s="71">
        <f t="shared" si="19"/>
        <v>0</v>
      </c>
      <c r="AG37" s="72" t="str">
        <f>IF(F37="","",IF(V37="",申込書!$AB$6,LEFT(V37,2)&amp;RIGHT(V37,3)))</f>
        <v/>
      </c>
      <c r="AH37" s="72" t="str">
        <f t="shared" si="20"/>
        <v/>
      </c>
      <c r="AI37" s="72" t="str">
        <f t="shared" si="21"/>
        <v/>
      </c>
      <c r="AJ37" s="73"/>
      <c r="AK37" s="75" t="s">
        <v>70</v>
      </c>
      <c r="AL37" s="40">
        <v>400</v>
      </c>
      <c r="AM37" s="40"/>
      <c r="AQ37" s="40">
        <v>32</v>
      </c>
      <c r="AR37" s="40">
        <f t="shared" si="0"/>
        <v>0</v>
      </c>
      <c r="AS37" s="40" t="str">
        <f t="shared" si="1"/>
        <v/>
      </c>
      <c r="AT37" s="56">
        <f t="shared" si="22"/>
        <v>0</v>
      </c>
      <c r="AU37" s="56" t="str">
        <f t="shared" si="2"/>
        <v/>
      </c>
      <c r="AV37" s="56" t="str">
        <f t="shared" si="3"/>
        <v/>
      </c>
      <c r="AW37" s="56">
        <f t="shared" si="4"/>
        <v>10</v>
      </c>
      <c r="AX37" s="56">
        <f t="shared" si="5"/>
        <v>5</v>
      </c>
      <c r="AY37" s="56">
        <v>0</v>
      </c>
      <c r="AZ37" s="56" t="str">
        <f t="shared" si="42"/>
        <v xml:space="preserve"> </v>
      </c>
      <c r="BA37" s="56">
        <v>32</v>
      </c>
      <c r="BB37" s="56" t="str">
        <f t="shared" si="6"/>
        <v/>
      </c>
      <c r="BC37" s="56" t="str">
        <f t="shared" si="24"/>
        <v>19000100</v>
      </c>
      <c r="BD37" s="56" t="str">
        <f t="shared" si="25"/>
        <v/>
      </c>
      <c r="BE37" s="56" t="str">
        <f t="shared" si="26"/>
        <v/>
      </c>
      <c r="BF37" s="56" t="str">
        <f t="shared" si="27"/>
        <v/>
      </c>
      <c r="BG37" s="56">
        <f t="shared" si="7"/>
        <v>0</v>
      </c>
      <c r="BH37" s="56">
        <f t="shared" si="8"/>
        <v>0</v>
      </c>
      <c r="BI37" s="56" t="str">
        <f t="shared" si="28"/>
        <v/>
      </c>
      <c r="BJ37" s="41" t="str">
        <f t="shared" si="29"/>
        <v/>
      </c>
      <c r="BK37" s="41" t="str">
        <f t="shared" si="30"/>
        <v/>
      </c>
      <c r="BL37" s="41" t="str">
        <f t="shared" si="31"/>
        <v/>
      </c>
      <c r="BM37" s="41" t="str">
        <f t="shared" si="32"/>
        <v/>
      </c>
      <c r="BN37" s="41" t="str">
        <f t="shared" si="33"/>
        <v/>
      </c>
      <c r="BO37" s="41">
        <f t="shared" si="34"/>
        <v>0</v>
      </c>
      <c r="BP37" s="41" t="str">
        <f t="shared" si="35"/>
        <v/>
      </c>
      <c r="BQ37" s="41" t="str">
        <f t="shared" si="36"/>
        <v/>
      </c>
      <c r="BR37" s="41">
        <f t="shared" si="37"/>
        <v>0</v>
      </c>
      <c r="BS37" s="41" t="str">
        <f t="shared" si="38"/>
        <v/>
      </c>
      <c r="BT37" s="41" t="str">
        <f t="shared" si="39"/>
        <v/>
      </c>
      <c r="BU37" s="85" t="str">
        <f t="shared" si="10"/>
        <v>999:99.99</v>
      </c>
      <c r="BV37" s="85" t="str">
        <f t="shared" si="11"/>
        <v>999:99.99</v>
      </c>
      <c r="BW37" s="85" t="str">
        <f t="shared" si="40"/>
        <v>999:99.99</v>
      </c>
      <c r="BX37" s="89" t="str">
        <f t="shared" si="41"/>
        <v>1980/1/1</v>
      </c>
    </row>
    <row r="38" spans="1:76" ht="24.75" customHeight="1" x14ac:dyDescent="0.15">
      <c r="A38" s="55" t="str">
        <f>IF(B38="","",A37+1)</f>
        <v/>
      </c>
      <c r="B38" s="97"/>
      <c r="C38" s="60"/>
      <c r="D38" s="60"/>
      <c r="E38" s="60"/>
      <c r="F38" s="143"/>
      <c r="G38" s="78"/>
      <c r="H38" s="78"/>
      <c r="I38" s="78"/>
      <c r="J38" s="61"/>
      <c r="K38" s="62"/>
      <c r="L38" s="62"/>
      <c r="M38" s="61"/>
      <c r="N38" s="62"/>
      <c r="O38" s="62"/>
      <c r="P38" s="61"/>
      <c r="Q38" s="61"/>
      <c r="R38" s="61"/>
      <c r="S38" s="61"/>
      <c r="T38" s="61"/>
      <c r="U38" s="62"/>
      <c r="V38" s="63"/>
      <c r="W38" s="62"/>
      <c r="X38" s="111" t="str">
        <f t="shared" si="13"/>
        <v/>
      </c>
      <c r="Y38" s="137"/>
      <c r="Z38" s="55" t="str">
        <f t="shared" si="14"/>
        <v/>
      </c>
      <c r="AA38" s="12"/>
      <c r="AB38" s="71">
        <f t="shared" si="15"/>
        <v>0</v>
      </c>
      <c r="AC38" s="71">
        <f t="shared" si="16"/>
        <v>0</v>
      </c>
      <c r="AD38" s="71">
        <f t="shared" si="17"/>
        <v>0</v>
      </c>
      <c r="AE38" s="71">
        <f t="shared" si="18"/>
        <v>0</v>
      </c>
      <c r="AF38" s="71">
        <f t="shared" si="19"/>
        <v>0</v>
      </c>
      <c r="AG38" s="72" t="str">
        <f>IF(F38="","",IF(V38="",申込書!$AB$6,LEFT(V38,2)&amp;RIGHT(V38,3)))</f>
        <v/>
      </c>
      <c r="AH38" s="72" t="str">
        <f t="shared" si="20"/>
        <v/>
      </c>
      <c r="AI38" s="72" t="str">
        <f t="shared" si="21"/>
        <v/>
      </c>
      <c r="AJ38" s="73"/>
      <c r="AK38" s="75" t="s">
        <v>71</v>
      </c>
      <c r="AL38" s="40">
        <v>430</v>
      </c>
      <c r="AM38" s="40"/>
      <c r="AQ38" s="40">
        <v>33</v>
      </c>
      <c r="AR38" s="40">
        <f t="shared" ref="AR38:AR119" si="43">IF(OR(AU38="",BH38=5),AR37,AR37+1)</f>
        <v>0</v>
      </c>
      <c r="AS38" s="40" t="str">
        <f t="shared" ref="AS38:AS119" si="44">IF(OR(AU38="",BH38=5),"",AR38)</f>
        <v/>
      </c>
      <c r="AT38" s="56">
        <f t="shared" si="22"/>
        <v>0</v>
      </c>
      <c r="AU38" s="56" t="str">
        <f t="shared" ref="AU38:AU54" si="45">IF(AND(J38="",M38=""),"",IF(AT38=2,TRIM(F38)&amp;"      "&amp;TRIM(G38),IF(AT38=3,TRIM(F38)&amp;"    "&amp;TRIM(G38),IF(AT38=4,TRIM(F38)&amp;"  "&amp;TRIM(G38),TRIM(F38)&amp;TRIM(G38)))))</f>
        <v/>
      </c>
      <c r="AV38" s="56" t="str">
        <f t="shared" ref="AV38:AV119" si="46">IF(AU38="","",F38&amp;"  "&amp;G38)</f>
        <v/>
      </c>
      <c r="AW38" s="56">
        <f t="shared" ref="AW38:AW54" si="47">IF(BI38&lt;2,AX38,AX38+5)</f>
        <v>10</v>
      </c>
      <c r="AX38" s="56">
        <f t="shared" ref="AX38:AX54" si="48">IF(BI38=0,IF(BB38="","",IF(BB38&lt;25,18,BB38-MOD(BB38,5))),IF(BB38&lt;9,1,IF(AND(BB38&gt;8,BB38&lt;11),2,IF(AND(BB38&gt;10,BB38&lt;13),3,IF(AND(BB38&gt;12,BB38&lt;15),4,5)))))</f>
        <v>5</v>
      </c>
      <c r="AY38" s="56">
        <v>0</v>
      </c>
      <c r="AZ38" s="56" t="str">
        <f t="shared" si="42"/>
        <v xml:space="preserve"> </v>
      </c>
      <c r="BA38" s="56">
        <v>33</v>
      </c>
      <c r="BB38" s="56" t="str">
        <f t="shared" si="6"/>
        <v/>
      </c>
      <c r="BC38" s="56" t="str">
        <f t="shared" si="24"/>
        <v>19000100</v>
      </c>
      <c r="BD38" s="56" t="str">
        <f t="shared" si="25"/>
        <v/>
      </c>
      <c r="BE38" s="56" t="str">
        <f t="shared" si="26"/>
        <v/>
      </c>
      <c r="BF38" s="56" t="str">
        <f t="shared" si="27"/>
        <v/>
      </c>
      <c r="BG38" s="56">
        <f t="shared" ref="BG38:BG54" si="49">IF(C38="100歳",1,IF(C38="他チーム",5,0))</f>
        <v>0</v>
      </c>
      <c r="BH38" s="56">
        <f t="shared" ref="BH38:BH54" si="50">IF(F38="",0,IF(AND(V38="",W38=""),0,5))</f>
        <v>0</v>
      </c>
      <c r="BI38" s="56" t="str">
        <f t="shared" si="28"/>
        <v/>
      </c>
      <c r="BJ38" s="41" t="str">
        <f t="shared" si="29"/>
        <v/>
      </c>
      <c r="BK38" s="41" t="str">
        <f t="shared" si="30"/>
        <v/>
      </c>
      <c r="BL38" s="41" t="str">
        <f t="shared" si="31"/>
        <v/>
      </c>
      <c r="BM38" s="41" t="str">
        <f t="shared" si="32"/>
        <v/>
      </c>
      <c r="BN38" s="41" t="str">
        <f t="shared" si="33"/>
        <v/>
      </c>
      <c r="BO38" s="41">
        <f t="shared" si="34"/>
        <v>0</v>
      </c>
      <c r="BP38" s="41" t="str">
        <f t="shared" si="35"/>
        <v/>
      </c>
      <c r="BQ38" s="41" t="str">
        <f t="shared" si="36"/>
        <v/>
      </c>
      <c r="BR38" s="41">
        <f t="shared" si="37"/>
        <v>0</v>
      </c>
      <c r="BS38" s="41" t="str">
        <f t="shared" si="38"/>
        <v/>
      </c>
      <c r="BT38" s="41" t="str">
        <f t="shared" si="39"/>
        <v/>
      </c>
      <c r="BU38" s="85" t="str">
        <f t="shared" ref="BU38:BU54" si="51">IF(K38="","999:99.99"," "&amp;LEFT(RIGHT("        "&amp;TEXT(K38,"0.00"),7),2)&amp;":"&amp;RIGHT(TEXT(K38,"0.00"),5))</f>
        <v>999:99.99</v>
      </c>
      <c r="BV38" s="85" t="str">
        <f t="shared" ref="BV38:BV54" si="52">IF(N38="","999:99.99"," "&amp;LEFT(RIGHT("        "&amp;TEXT(N38,"0.00"),7),2)&amp;":"&amp;RIGHT(TEXT(N38,"0.00"),5))</f>
        <v>999:99.99</v>
      </c>
      <c r="BW38" s="85" t="str">
        <f t="shared" si="40"/>
        <v>999:99.99</v>
      </c>
      <c r="BX38" s="89" t="str">
        <f t="shared" si="41"/>
        <v>1980/1/1</v>
      </c>
    </row>
    <row r="39" spans="1:76" ht="24.75" customHeight="1" x14ac:dyDescent="0.15">
      <c r="A39" s="55" t="str">
        <f>IF(B39="","",A38+1)</f>
        <v/>
      </c>
      <c r="B39" s="97"/>
      <c r="C39" s="60"/>
      <c r="D39" s="60"/>
      <c r="E39" s="60"/>
      <c r="F39" s="143"/>
      <c r="G39" s="78"/>
      <c r="H39" s="78"/>
      <c r="I39" s="78"/>
      <c r="J39" s="61"/>
      <c r="K39" s="62"/>
      <c r="L39" s="62"/>
      <c r="M39" s="61"/>
      <c r="N39" s="62"/>
      <c r="O39" s="62"/>
      <c r="P39" s="61"/>
      <c r="Q39" s="61"/>
      <c r="R39" s="61"/>
      <c r="S39" s="61"/>
      <c r="T39" s="61"/>
      <c r="U39" s="62"/>
      <c r="V39" s="63"/>
      <c r="W39" s="62"/>
      <c r="X39" s="111" t="str">
        <f t="shared" si="13"/>
        <v/>
      </c>
      <c r="Y39" s="137"/>
      <c r="Z39" s="55" t="str">
        <f t="shared" si="14"/>
        <v/>
      </c>
      <c r="AA39" s="12"/>
      <c r="AB39" s="71">
        <f>IF(J39="",0,1)</f>
        <v>0</v>
      </c>
      <c r="AC39" s="71">
        <f>IF(M39="",0,1)</f>
        <v>0</v>
      </c>
      <c r="AD39" s="71">
        <f t="shared" si="17"/>
        <v>0</v>
      </c>
      <c r="AE39" s="71">
        <f t="shared" si="18"/>
        <v>0</v>
      </c>
      <c r="AF39" s="71">
        <f t="shared" si="19"/>
        <v>0</v>
      </c>
      <c r="AG39" s="72" t="str">
        <f>IF(F39="","",IF(V39="",申込書!$AB$6,LEFT(V39,2)&amp;RIGHT(V39,3)))</f>
        <v/>
      </c>
      <c r="AH39" s="72" t="str">
        <f t="shared" si="20"/>
        <v/>
      </c>
      <c r="AI39" s="72" t="str">
        <f t="shared" si="21"/>
        <v/>
      </c>
      <c r="AJ39" s="73"/>
      <c r="AK39" s="75" t="s">
        <v>72</v>
      </c>
      <c r="AL39" s="40">
        <v>500</v>
      </c>
      <c r="AM39" s="40"/>
      <c r="AQ39" s="40">
        <v>34</v>
      </c>
      <c r="AR39" s="40">
        <f t="shared" si="43"/>
        <v>0</v>
      </c>
      <c r="AS39" s="40" t="str">
        <f t="shared" si="44"/>
        <v/>
      </c>
      <c r="AT39" s="56">
        <f>LEN(TRIM(F39))+LEN(TRIM(G39))</f>
        <v>0</v>
      </c>
      <c r="AU39" s="56" t="str">
        <f t="shared" si="45"/>
        <v/>
      </c>
      <c r="AV39" s="56" t="str">
        <f t="shared" si="46"/>
        <v/>
      </c>
      <c r="AW39" s="56">
        <f t="shared" si="47"/>
        <v>10</v>
      </c>
      <c r="AX39" s="56">
        <f t="shared" si="48"/>
        <v>5</v>
      </c>
      <c r="AY39" s="56">
        <v>0</v>
      </c>
      <c r="AZ39" s="56" t="str">
        <f>H39&amp;" "&amp;I39</f>
        <v xml:space="preserve"> </v>
      </c>
      <c r="BA39" s="56">
        <v>34</v>
      </c>
      <c r="BB39" s="56" t="str">
        <f t="shared" si="6"/>
        <v/>
      </c>
      <c r="BC39" s="56" t="str">
        <f t="shared" si="24"/>
        <v>19000100</v>
      </c>
      <c r="BD39" s="56" t="str">
        <f t="shared" si="25"/>
        <v/>
      </c>
      <c r="BE39" s="56" t="str">
        <f t="shared" si="26"/>
        <v/>
      </c>
      <c r="BF39" s="56" t="str">
        <f t="shared" si="27"/>
        <v/>
      </c>
      <c r="BG39" s="56">
        <f t="shared" si="49"/>
        <v>0</v>
      </c>
      <c r="BH39" s="56">
        <f t="shared" si="50"/>
        <v>0</v>
      </c>
      <c r="BI39" s="56" t="str">
        <f t="shared" si="28"/>
        <v/>
      </c>
      <c r="BJ39" s="41" t="str">
        <f t="shared" si="29"/>
        <v/>
      </c>
      <c r="BK39" s="41" t="str">
        <f t="shared" si="30"/>
        <v/>
      </c>
      <c r="BL39" s="41" t="str">
        <f t="shared" si="31"/>
        <v/>
      </c>
      <c r="BM39" s="41" t="str">
        <f t="shared" si="32"/>
        <v/>
      </c>
      <c r="BN39" s="41" t="str">
        <f t="shared" si="33"/>
        <v/>
      </c>
      <c r="BO39" s="41">
        <f t="shared" si="34"/>
        <v>0</v>
      </c>
      <c r="BP39" s="41" t="str">
        <f t="shared" si="35"/>
        <v/>
      </c>
      <c r="BQ39" s="41" t="str">
        <f t="shared" si="36"/>
        <v/>
      </c>
      <c r="BR39" s="41">
        <f t="shared" si="37"/>
        <v>0</v>
      </c>
      <c r="BS39" s="41" t="str">
        <f t="shared" si="38"/>
        <v/>
      </c>
      <c r="BT39" s="41" t="str">
        <f t="shared" si="39"/>
        <v/>
      </c>
      <c r="BU39" s="85" t="str">
        <f t="shared" si="51"/>
        <v>999:99.99</v>
      </c>
      <c r="BV39" s="85" t="str">
        <f t="shared" si="52"/>
        <v>999:99.99</v>
      </c>
      <c r="BW39" s="85" t="str">
        <f t="shared" si="40"/>
        <v>999:99.99</v>
      </c>
      <c r="BX39" s="89" t="str">
        <f t="shared" si="41"/>
        <v>1980/1/1</v>
      </c>
    </row>
    <row r="40" spans="1:76" ht="24.75" customHeight="1" x14ac:dyDescent="0.15">
      <c r="A40" s="55" t="str">
        <f>IF(B40="","",A39+1)</f>
        <v/>
      </c>
      <c r="B40" s="97"/>
      <c r="C40" s="60"/>
      <c r="D40" s="60"/>
      <c r="E40" s="60"/>
      <c r="F40" s="143"/>
      <c r="G40" s="78"/>
      <c r="H40" s="78"/>
      <c r="I40" s="78"/>
      <c r="J40" s="61"/>
      <c r="K40" s="62"/>
      <c r="L40" s="62"/>
      <c r="M40" s="61"/>
      <c r="N40" s="62"/>
      <c r="O40" s="62"/>
      <c r="P40" s="61"/>
      <c r="Q40" s="61"/>
      <c r="R40" s="61"/>
      <c r="S40" s="61"/>
      <c r="T40" s="61"/>
      <c r="U40" s="62"/>
      <c r="V40" s="63"/>
      <c r="W40" s="62"/>
      <c r="X40" s="111" t="str">
        <f t="shared" si="13"/>
        <v/>
      </c>
      <c r="Y40" s="137"/>
      <c r="Z40" s="55" t="str">
        <f t="shared" si="14"/>
        <v/>
      </c>
      <c r="AA40" s="12"/>
      <c r="AB40" s="71">
        <f>IF(J40="",0,1)</f>
        <v>0</v>
      </c>
      <c r="AC40" s="71">
        <f>IF(M40="",0,1)</f>
        <v>0</v>
      </c>
      <c r="AD40" s="71">
        <f t="shared" si="17"/>
        <v>0</v>
      </c>
      <c r="AE40" s="71">
        <f t="shared" si="18"/>
        <v>0</v>
      </c>
      <c r="AF40" s="71">
        <f t="shared" si="19"/>
        <v>0</v>
      </c>
      <c r="AG40" s="72" t="str">
        <f>IF(F40="","",IF(V40="",申込書!$AB$6,LEFT(V40,2)&amp;RIGHT(V40,3)))</f>
        <v/>
      </c>
      <c r="AH40" s="72" t="str">
        <f t="shared" si="20"/>
        <v/>
      </c>
      <c r="AI40" s="72" t="str">
        <f t="shared" si="21"/>
        <v/>
      </c>
      <c r="AJ40" s="73"/>
      <c r="AK40" s="75" t="s">
        <v>73</v>
      </c>
      <c r="AL40" s="40">
        <v>530</v>
      </c>
      <c r="AM40" s="40"/>
      <c r="AQ40" s="40">
        <v>35</v>
      </c>
      <c r="AR40" s="40">
        <f t="shared" si="43"/>
        <v>0</v>
      </c>
      <c r="AS40" s="40" t="str">
        <f t="shared" si="44"/>
        <v/>
      </c>
      <c r="AT40" s="56">
        <f>LEN(TRIM(F40))+LEN(TRIM(G40))</f>
        <v>0</v>
      </c>
      <c r="AU40" s="56" t="str">
        <f t="shared" si="45"/>
        <v/>
      </c>
      <c r="AV40" s="56" t="str">
        <f t="shared" si="46"/>
        <v/>
      </c>
      <c r="AW40" s="56">
        <f t="shared" si="47"/>
        <v>10</v>
      </c>
      <c r="AX40" s="56">
        <f t="shared" si="48"/>
        <v>5</v>
      </c>
      <c r="AY40" s="56">
        <v>0</v>
      </c>
      <c r="AZ40" s="56" t="str">
        <f>H40&amp;" "&amp;I40</f>
        <v xml:space="preserve"> </v>
      </c>
      <c r="BA40" s="56">
        <v>35</v>
      </c>
      <c r="BB40" s="56" t="str">
        <f t="shared" si="6"/>
        <v/>
      </c>
      <c r="BC40" s="56" t="str">
        <f t="shared" si="24"/>
        <v>19000100</v>
      </c>
      <c r="BD40" s="56" t="str">
        <f t="shared" si="25"/>
        <v/>
      </c>
      <c r="BE40" s="56" t="str">
        <f t="shared" si="26"/>
        <v/>
      </c>
      <c r="BF40" s="56" t="str">
        <f t="shared" si="27"/>
        <v/>
      </c>
      <c r="BG40" s="56">
        <f t="shared" si="49"/>
        <v>0</v>
      </c>
      <c r="BH40" s="56">
        <f t="shared" si="50"/>
        <v>0</v>
      </c>
      <c r="BI40" s="56" t="str">
        <f t="shared" si="28"/>
        <v/>
      </c>
      <c r="BJ40" s="41" t="str">
        <f t="shared" si="29"/>
        <v/>
      </c>
      <c r="BK40" s="41" t="str">
        <f t="shared" si="30"/>
        <v/>
      </c>
      <c r="BL40" s="41" t="str">
        <f t="shared" si="31"/>
        <v/>
      </c>
      <c r="BM40" s="41" t="str">
        <f t="shared" si="32"/>
        <v/>
      </c>
      <c r="BN40" s="41" t="str">
        <f t="shared" si="33"/>
        <v/>
      </c>
      <c r="BO40" s="41">
        <f t="shared" si="34"/>
        <v>0</v>
      </c>
      <c r="BP40" s="41" t="str">
        <f t="shared" si="35"/>
        <v/>
      </c>
      <c r="BQ40" s="41" t="str">
        <f t="shared" si="36"/>
        <v/>
      </c>
      <c r="BR40" s="41">
        <f t="shared" si="37"/>
        <v>0</v>
      </c>
      <c r="BS40" s="41" t="str">
        <f t="shared" si="38"/>
        <v/>
      </c>
      <c r="BT40" s="41" t="str">
        <f t="shared" si="39"/>
        <v/>
      </c>
      <c r="BU40" s="85" t="str">
        <f t="shared" si="51"/>
        <v>999:99.99</v>
      </c>
      <c r="BV40" s="85" t="str">
        <f t="shared" si="52"/>
        <v>999:99.99</v>
      </c>
      <c r="BW40" s="85" t="str">
        <f t="shared" si="40"/>
        <v>999:99.99</v>
      </c>
      <c r="BX40" s="89" t="str">
        <f t="shared" si="41"/>
        <v>1980/1/1</v>
      </c>
    </row>
    <row r="41" spans="1:76" ht="24.75" customHeight="1" x14ac:dyDescent="0.15">
      <c r="A41" s="55" t="str">
        <f t="shared" ref="A41:A54" si="53">IF(B41="","",A40+1)</f>
        <v/>
      </c>
      <c r="B41" s="97"/>
      <c r="C41" s="60"/>
      <c r="D41" s="60"/>
      <c r="E41" s="60"/>
      <c r="F41" s="143"/>
      <c r="G41" s="78"/>
      <c r="H41" s="78"/>
      <c r="I41" s="78"/>
      <c r="J41" s="61"/>
      <c r="K41" s="62"/>
      <c r="L41" s="62"/>
      <c r="M41" s="61"/>
      <c r="N41" s="62"/>
      <c r="O41" s="62"/>
      <c r="P41" s="61"/>
      <c r="Q41" s="61"/>
      <c r="R41" s="61"/>
      <c r="S41" s="61"/>
      <c r="T41" s="61"/>
      <c r="U41" s="62"/>
      <c r="V41" s="63"/>
      <c r="W41" s="62"/>
      <c r="X41" s="111" t="str">
        <f t="shared" si="13"/>
        <v/>
      </c>
      <c r="Y41" s="137"/>
      <c r="Z41" s="55" t="str">
        <f t="shared" si="14"/>
        <v/>
      </c>
      <c r="AA41" s="12"/>
      <c r="AB41" s="71">
        <f t="shared" ref="AB41:AB54" si="54">IF(J41="",0,1)</f>
        <v>0</v>
      </c>
      <c r="AC41" s="71">
        <f t="shared" ref="AC41:AC54" si="55">IF(M41="",0,1)</f>
        <v>0</v>
      </c>
      <c r="AD41" s="71">
        <f t="shared" si="17"/>
        <v>0</v>
      </c>
      <c r="AE41" s="71">
        <f t="shared" si="18"/>
        <v>0</v>
      </c>
      <c r="AF41" s="71">
        <f t="shared" si="19"/>
        <v>0</v>
      </c>
      <c r="AG41" s="72" t="str">
        <f>IF(F41="","",IF(V41="",申込書!$AB$6,LEFT(V41,2)&amp;RIGHT(V41,3)))</f>
        <v/>
      </c>
      <c r="AH41" s="72" t="str">
        <f t="shared" si="20"/>
        <v/>
      </c>
      <c r="AI41" s="72" t="str">
        <f t="shared" si="21"/>
        <v/>
      </c>
      <c r="AJ41" s="73"/>
      <c r="AK41" s="75" t="s">
        <v>74</v>
      </c>
      <c r="AL41" s="40">
        <v>630</v>
      </c>
      <c r="AM41" s="40"/>
      <c r="AQ41" s="40">
        <v>36</v>
      </c>
      <c r="AR41" s="40">
        <f t="shared" si="43"/>
        <v>0</v>
      </c>
      <c r="AS41" s="40" t="str">
        <f t="shared" si="44"/>
        <v/>
      </c>
      <c r="AT41" s="56">
        <f t="shared" ref="AT41:AT54" si="56">LEN(TRIM(F41))+LEN(TRIM(G41))</f>
        <v>0</v>
      </c>
      <c r="AU41" s="56" t="str">
        <f t="shared" si="45"/>
        <v/>
      </c>
      <c r="AV41" s="56" t="str">
        <f t="shared" si="46"/>
        <v/>
      </c>
      <c r="AW41" s="56">
        <f t="shared" si="47"/>
        <v>10</v>
      </c>
      <c r="AX41" s="56">
        <f t="shared" si="48"/>
        <v>5</v>
      </c>
      <c r="AY41" s="56">
        <v>0</v>
      </c>
      <c r="AZ41" s="56" t="str">
        <f t="shared" ref="AZ41:AZ54" si="57">H41&amp;" "&amp;I41</f>
        <v xml:space="preserve"> </v>
      </c>
      <c r="BA41" s="56">
        <v>36</v>
      </c>
      <c r="BB41" s="56" t="str">
        <f t="shared" si="6"/>
        <v/>
      </c>
      <c r="BC41" s="56" t="str">
        <f t="shared" si="24"/>
        <v>19000100</v>
      </c>
      <c r="BD41" s="56" t="str">
        <f t="shared" si="25"/>
        <v/>
      </c>
      <c r="BE41" s="56" t="str">
        <f t="shared" si="26"/>
        <v/>
      </c>
      <c r="BF41" s="56" t="str">
        <f t="shared" si="27"/>
        <v/>
      </c>
      <c r="BG41" s="56">
        <f t="shared" si="49"/>
        <v>0</v>
      </c>
      <c r="BH41" s="56">
        <f t="shared" si="50"/>
        <v>0</v>
      </c>
      <c r="BI41" s="56" t="str">
        <f t="shared" si="28"/>
        <v/>
      </c>
      <c r="BJ41" s="41" t="str">
        <f t="shared" si="29"/>
        <v/>
      </c>
      <c r="BK41" s="41" t="str">
        <f t="shared" si="30"/>
        <v/>
      </c>
      <c r="BL41" s="41" t="str">
        <f t="shared" si="31"/>
        <v/>
      </c>
      <c r="BM41" s="41" t="str">
        <f t="shared" si="32"/>
        <v/>
      </c>
      <c r="BN41" s="41" t="str">
        <f t="shared" si="33"/>
        <v/>
      </c>
      <c r="BO41" s="41">
        <f t="shared" si="34"/>
        <v>0</v>
      </c>
      <c r="BP41" s="41" t="str">
        <f t="shared" si="35"/>
        <v/>
      </c>
      <c r="BQ41" s="41" t="str">
        <f t="shared" si="36"/>
        <v/>
      </c>
      <c r="BR41" s="41">
        <f t="shared" si="37"/>
        <v>0</v>
      </c>
      <c r="BS41" s="41" t="str">
        <f t="shared" si="38"/>
        <v/>
      </c>
      <c r="BT41" s="41" t="str">
        <f t="shared" si="39"/>
        <v/>
      </c>
      <c r="BU41" s="85" t="str">
        <f t="shared" si="51"/>
        <v>999:99.99</v>
      </c>
      <c r="BV41" s="85" t="str">
        <f t="shared" si="52"/>
        <v>999:99.99</v>
      </c>
      <c r="BW41" s="85" t="str">
        <f t="shared" si="40"/>
        <v>999:99.99</v>
      </c>
      <c r="BX41" s="89" t="str">
        <f t="shared" si="41"/>
        <v>1980/1/1</v>
      </c>
    </row>
    <row r="42" spans="1:76" ht="24.75" customHeight="1" x14ac:dyDescent="0.15">
      <c r="A42" s="55" t="str">
        <f t="shared" si="53"/>
        <v/>
      </c>
      <c r="B42" s="97"/>
      <c r="C42" s="60"/>
      <c r="D42" s="60"/>
      <c r="E42" s="60"/>
      <c r="F42" s="143"/>
      <c r="G42" s="78"/>
      <c r="H42" s="78"/>
      <c r="I42" s="78"/>
      <c r="J42" s="61"/>
      <c r="K42" s="62"/>
      <c r="L42" s="62"/>
      <c r="M42" s="61"/>
      <c r="N42" s="62"/>
      <c r="O42" s="62"/>
      <c r="P42" s="61"/>
      <c r="Q42" s="61"/>
      <c r="R42" s="61"/>
      <c r="S42" s="61"/>
      <c r="T42" s="61"/>
      <c r="U42" s="62"/>
      <c r="V42" s="63"/>
      <c r="W42" s="62"/>
      <c r="X42" s="111" t="str">
        <f t="shared" si="13"/>
        <v/>
      </c>
      <c r="Y42" s="137"/>
      <c r="Z42" s="55" t="str">
        <f t="shared" si="14"/>
        <v/>
      </c>
      <c r="AA42" s="12"/>
      <c r="AB42" s="71">
        <f t="shared" si="54"/>
        <v>0</v>
      </c>
      <c r="AC42" s="71">
        <f t="shared" si="55"/>
        <v>0</v>
      </c>
      <c r="AD42" s="71">
        <f t="shared" si="17"/>
        <v>0</v>
      </c>
      <c r="AE42" s="71">
        <f t="shared" si="18"/>
        <v>0</v>
      </c>
      <c r="AF42" s="71">
        <f t="shared" si="19"/>
        <v>0</v>
      </c>
      <c r="AG42" s="72" t="str">
        <f>IF(F42="","",IF(V42="",申込書!$AB$6,LEFT(V42,2)&amp;RIGHT(V42,3)))</f>
        <v/>
      </c>
      <c r="AH42" s="72" t="str">
        <f t="shared" si="20"/>
        <v/>
      </c>
      <c r="AI42" s="72" t="str">
        <f t="shared" si="21"/>
        <v/>
      </c>
      <c r="AJ42" s="73"/>
      <c r="AK42" s="75" t="s">
        <v>75</v>
      </c>
      <c r="AL42" s="40">
        <v>730</v>
      </c>
      <c r="AM42" s="40"/>
      <c r="AQ42" s="40">
        <v>37</v>
      </c>
      <c r="AR42" s="40">
        <f t="shared" si="43"/>
        <v>0</v>
      </c>
      <c r="AS42" s="40" t="str">
        <f t="shared" si="44"/>
        <v/>
      </c>
      <c r="AT42" s="56">
        <f t="shared" si="56"/>
        <v>0</v>
      </c>
      <c r="AU42" s="56" t="str">
        <f t="shared" si="45"/>
        <v/>
      </c>
      <c r="AV42" s="56" t="str">
        <f t="shared" si="46"/>
        <v/>
      </c>
      <c r="AW42" s="56">
        <f t="shared" si="47"/>
        <v>10</v>
      </c>
      <c r="AX42" s="56">
        <f t="shared" si="48"/>
        <v>5</v>
      </c>
      <c r="AY42" s="56">
        <v>0</v>
      </c>
      <c r="AZ42" s="56" t="str">
        <f t="shared" si="57"/>
        <v xml:space="preserve"> </v>
      </c>
      <c r="BA42" s="56">
        <v>37</v>
      </c>
      <c r="BB42" s="56" t="str">
        <f t="shared" si="6"/>
        <v/>
      </c>
      <c r="BC42" s="56" t="str">
        <f t="shared" si="24"/>
        <v>19000100</v>
      </c>
      <c r="BD42" s="56" t="str">
        <f t="shared" si="25"/>
        <v/>
      </c>
      <c r="BE42" s="56" t="str">
        <f t="shared" si="26"/>
        <v/>
      </c>
      <c r="BF42" s="56" t="str">
        <f t="shared" si="27"/>
        <v/>
      </c>
      <c r="BG42" s="56">
        <f t="shared" si="49"/>
        <v>0</v>
      </c>
      <c r="BH42" s="56">
        <f t="shared" si="50"/>
        <v>0</v>
      </c>
      <c r="BI42" s="56" t="str">
        <f t="shared" si="28"/>
        <v/>
      </c>
      <c r="BJ42" s="41" t="str">
        <f t="shared" si="29"/>
        <v/>
      </c>
      <c r="BK42" s="41" t="str">
        <f t="shared" si="30"/>
        <v/>
      </c>
      <c r="BL42" s="41" t="str">
        <f t="shared" si="31"/>
        <v/>
      </c>
      <c r="BM42" s="41" t="str">
        <f t="shared" si="32"/>
        <v/>
      </c>
      <c r="BN42" s="41" t="str">
        <f t="shared" si="33"/>
        <v/>
      </c>
      <c r="BO42" s="41">
        <f t="shared" si="34"/>
        <v>0</v>
      </c>
      <c r="BP42" s="41" t="str">
        <f t="shared" si="35"/>
        <v/>
      </c>
      <c r="BQ42" s="41" t="str">
        <f t="shared" si="36"/>
        <v/>
      </c>
      <c r="BR42" s="41">
        <f t="shared" si="37"/>
        <v>0</v>
      </c>
      <c r="BS42" s="41" t="str">
        <f t="shared" si="38"/>
        <v/>
      </c>
      <c r="BT42" s="41" t="str">
        <f t="shared" si="39"/>
        <v/>
      </c>
      <c r="BU42" s="85" t="str">
        <f t="shared" si="51"/>
        <v>999:99.99</v>
      </c>
      <c r="BV42" s="85" t="str">
        <f t="shared" si="52"/>
        <v>999:99.99</v>
      </c>
      <c r="BW42" s="85" t="str">
        <f t="shared" si="40"/>
        <v>999:99.99</v>
      </c>
      <c r="BX42" s="89" t="str">
        <f t="shared" si="41"/>
        <v>1980/1/1</v>
      </c>
    </row>
    <row r="43" spans="1:76" ht="24.75" customHeight="1" x14ac:dyDescent="0.15">
      <c r="A43" s="55" t="str">
        <f t="shared" si="53"/>
        <v/>
      </c>
      <c r="B43" s="97"/>
      <c r="C43" s="60"/>
      <c r="D43" s="60"/>
      <c r="E43" s="60"/>
      <c r="F43" s="143"/>
      <c r="G43" s="78"/>
      <c r="H43" s="78"/>
      <c r="I43" s="78"/>
      <c r="J43" s="61"/>
      <c r="K43" s="62"/>
      <c r="L43" s="62"/>
      <c r="M43" s="61"/>
      <c r="N43" s="62"/>
      <c r="O43" s="62"/>
      <c r="P43" s="61"/>
      <c r="Q43" s="61"/>
      <c r="R43" s="61"/>
      <c r="S43" s="61"/>
      <c r="T43" s="61"/>
      <c r="U43" s="62"/>
      <c r="V43" s="63"/>
      <c r="W43" s="62"/>
      <c r="X43" s="111" t="str">
        <f t="shared" si="13"/>
        <v/>
      </c>
      <c r="Y43" s="137"/>
      <c r="Z43" s="55" t="str">
        <f t="shared" si="14"/>
        <v/>
      </c>
      <c r="AA43" s="12"/>
      <c r="AB43" s="71">
        <f t="shared" si="54"/>
        <v>0</v>
      </c>
      <c r="AC43" s="71">
        <f t="shared" si="55"/>
        <v>0</v>
      </c>
      <c r="AD43" s="71">
        <f t="shared" si="17"/>
        <v>0</v>
      </c>
      <c r="AE43" s="71">
        <f t="shared" si="18"/>
        <v>0</v>
      </c>
      <c r="AF43" s="71">
        <f t="shared" si="19"/>
        <v>0</v>
      </c>
      <c r="AG43" s="72" t="str">
        <f>IF(F43="","",IF(V43="",申込書!$AB$6,LEFT(V43,2)&amp;RIGHT(V43,3)))</f>
        <v/>
      </c>
      <c r="AH43" s="72" t="str">
        <f t="shared" si="20"/>
        <v/>
      </c>
      <c r="AI43" s="72" t="str">
        <f t="shared" si="21"/>
        <v/>
      </c>
      <c r="AJ43" s="73"/>
      <c r="AK43" s="75" t="s">
        <v>76</v>
      </c>
      <c r="AL43" s="40">
        <v>900</v>
      </c>
      <c r="AM43" s="40"/>
      <c r="AQ43" s="40">
        <v>38</v>
      </c>
      <c r="AR43" s="40">
        <f t="shared" si="43"/>
        <v>0</v>
      </c>
      <c r="AS43" s="40" t="str">
        <f t="shared" si="44"/>
        <v/>
      </c>
      <c r="AT43" s="56">
        <f t="shared" si="56"/>
        <v>0</v>
      </c>
      <c r="AU43" s="56" t="str">
        <f t="shared" si="45"/>
        <v/>
      </c>
      <c r="AV43" s="56" t="str">
        <f t="shared" si="46"/>
        <v/>
      </c>
      <c r="AW43" s="56">
        <f t="shared" si="47"/>
        <v>10</v>
      </c>
      <c r="AX43" s="56">
        <f t="shared" si="48"/>
        <v>5</v>
      </c>
      <c r="AY43" s="56">
        <v>0</v>
      </c>
      <c r="AZ43" s="56" t="str">
        <f t="shared" si="57"/>
        <v xml:space="preserve"> </v>
      </c>
      <c r="BA43" s="56">
        <v>38</v>
      </c>
      <c r="BB43" s="56" t="str">
        <f t="shared" si="6"/>
        <v/>
      </c>
      <c r="BC43" s="56" t="str">
        <f t="shared" si="24"/>
        <v>19000100</v>
      </c>
      <c r="BD43" s="56" t="str">
        <f t="shared" si="25"/>
        <v/>
      </c>
      <c r="BE43" s="56" t="str">
        <f t="shared" si="26"/>
        <v/>
      </c>
      <c r="BF43" s="56" t="str">
        <f t="shared" si="27"/>
        <v/>
      </c>
      <c r="BG43" s="56">
        <f t="shared" si="49"/>
        <v>0</v>
      </c>
      <c r="BH43" s="56">
        <f t="shared" si="50"/>
        <v>0</v>
      </c>
      <c r="BI43" s="56" t="str">
        <f t="shared" si="28"/>
        <v/>
      </c>
      <c r="BJ43" s="41" t="str">
        <f t="shared" si="29"/>
        <v/>
      </c>
      <c r="BK43" s="41" t="str">
        <f t="shared" si="30"/>
        <v/>
      </c>
      <c r="BL43" s="41" t="str">
        <f t="shared" si="31"/>
        <v/>
      </c>
      <c r="BM43" s="41" t="str">
        <f t="shared" si="32"/>
        <v/>
      </c>
      <c r="BN43" s="41" t="str">
        <f t="shared" si="33"/>
        <v/>
      </c>
      <c r="BO43" s="41">
        <f t="shared" si="34"/>
        <v>0</v>
      </c>
      <c r="BP43" s="41" t="str">
        <f t="shared" si="35"/>
        <v/>
      </c>
      <c r="BQ43" s="41" t="str">
        <f t="shared" si="36"/>
        <v/>
      </c>
      <c r="BR43" s="41">
        <f t="shared" si="37"/>
        <v>0</v>
      </c>
      <c r="BS43" s="41" t="str">
        <f t="shared" si="38"/>
        <v/>
      </c>
      <c r="BT43" s="41" t="str">
        <f t="shared" si="39"/>
        <v/>
      </c>
      <c r="BU43" s="85" t="str">
        <f t="shared" si="51"/>
        <v>999:99.99</v>
      </c>
      <c r="BV43" s="85" t="str">
        <f t="shared" si="52"/>
        <v>999:99.99</v>
      </c>
      <c r="BW43" s="85" t="str">
        <f t="shared" si="40"/>
        <v>999:99.99</v>
      </c>
      <c r="BX43" s="89" t="str">
        <f t="shared" si="41"/>
        <v>1980/1/1</v>
      </c>
    </row>
    <row r="44" spans="1:76" ht="24.75" customHeight="1" x14ac:dyDescent="0.15">
      <c r="A44" s="55" t="str">
        <f t="shared" si="53"/>
        <v/>
      </c>
      <c r="B44" s="97"/>
      <c r="C44" s="60"/>
      <c r="D44" s="60"/>
      <c r="E44" s="60"/>
      <c r="F44" s="143"/>
      <c r="G44" s="78"/>
      <c r="H44" s="78"/>
      <c r="I44" s="78"/>
      <c r="J44" s="61"/>
      <c r="K44" s="62"/>
      <c r="L44" s="62"/>
      <c r="M44" s="61"/>
      <c r="N44" s="62"/>
      <c r="O44" s="62"/>
      <c r="P44" s="61"/>
      <c r="Q44" s="61"/>
      <c r="R44" s="61"/>
      <c r="S44" s="61"/>
      <c r="T44" s="61"/>
      <c r="U44" s="62"/>
      <c r="V44" s="63"/>
      <c r="W44" s="62"/>
      <c r="X44" s="111" t="str">
        <f t="shared" si="13"/>
        <v/>
      </c>
      <c r="Y44" s="137"/>
      <c r="Z44" s="55" t="str">
        <f t="shared" si="14"/>
        <v/>
      </c>
      <c r="AA44" s="12"/>
      <c r="AB44" s="71">
        <f t="shared" si="54"/>
        <v>0</v>
      </c>
      <c r="AC44" s="71">
        <f t="shared" si="55"/>
        <v>0</v>
      </c>
      <c r="AD44" s="71">
        <f t="shared" si="17"/>
        <v>0</v>
      </c>
      <c r="AE44" s="71">
        <f t="shared" si="18"/>
        <v>0</v>
      </c>
      <c r="AF44" s="71">
        <f t="shared" si="19"/>
        <v>0</v>
      </c>
      <c r="AG44" s="72" t="str">
        <f>IF(F44="","",IF(V44="",申込書!$AB$6,LEFT(V44,2)&amp;RIGHT(V44,3)))</f>
        <v/>
      </c>
      <c r="AH44" s="72" t="str">
        <f t="shared" si="20"/>
        <v/>
      </c>
      <c r="AI44" s="72" t="str">
        <f t="shared" si="21"/>
        <v/>
      </c>
      <c r="AJ44" s="73"/>
      <c r="AK44" s="75" t="s">
        <v>77</v>
      </c>
      <c r="AL44" s="40">
        <v>900</v>
      </c>
      <c r="AM44" s="40"/>
      <c r="AQ44" s="40">
        <v>39</v>
      </c>
      <c r="AR44" s="40">
        <f t="shared" si="43"/>
        <v>0</v>
      </c>
      <c r="AS44" s="40" t="str">
        <f t="shared" si="44"/>
        <v/>
      </c>
      <c r="AT44" s="56">
        <f t="shared" si="56"/>
        <v>0</v>
      </c>
      <c r="AU44" s="56" t="str">
        <f t="shared" si="45"/>
        <v/>
      </c>
      <c r="AV44" s="56" t="str">
        <f t="shared" si="46"/>
        <v/>
      </c>
      <c r="AW44" s="56">
        <f t="shared" si="47"/>
        <v>10</v>
      </c>
      <c r="AX44" s="56">
        <f t="shared" si="48"/>
        <v>5</v>
      </c>
      <c r="AY44" s="56">
        <v>0</v>
      </c>
      <c r="AZ44" s="56" t="str">
        <f t="shared" si="57"/>
        <v xml:space="preserve"> </v>
      </c>
      <c r="BA44" s="56">
        <v>39</v>
      </c>
      <c r="BB44" s="56" t="str">
        <f t="shared" si="6"/>
        <v/>
      </c>
      <c r="BC44" s="56" t="str">
        <f t="shared" si="24"/>
        <v>19000100</v>
      </c>
      <c r="BD44" s="56" t="str">
        <f t="shared" si="25"/>
        <v/>
      </c>
      <c r="BE44" s="56" t="str">
        <f t="shared" si="26"/>
        <v/>
      </c>
      <c r="BF44" s="56" t="str">
        <f t="shared" si="27"/>
        <v/>
      </c>
      <c r="BG44" s="56">
        <f t="shared" si="49"/>
        <v>0</v>
      </c>
      <c r="BH44" s="56">
        <f t="shared" si="50"/>
        <v>0</v>
      </c>
      <c r="BI44" s="56" t="str">
        <f t="shared" si="28"/>
        <v/>
      </c>
      <c r="BJ44" s="41" t="str">
        <f t="shared" si="29"/>
        <v/>
      </c>
      <c r="BK44" s="41" t="str">
        <f t="shared" si="30"/>
        <v/>
      </c>
      <c r="BL44" s="41" t="str">
        <f t="shared" si="31"/>
        <v/>
      </c>
      <c r="BM44" s="41" t="str">
        <f t="shared" si="32"/>
        <v/>
      </c>
      <c r="BN44" s="41" t="str">
        <f t="shared" si="33"/>
        <v/>
      </c>
      <c r="BO44" s="41">
        <f t="shared" si="34"/>
        <v>0</v>
      </c>
      <c r="BP44" s="41" t="str">
        <f t="shared" si="35"/>
        <v/>
      </c>
      <c r="BQ44" s="41" t="str">
        <f t="shared" si="36"/>
        <v/>
      </c>
      <c r="BR44" s="41">
        <f t="shared" si="37"/>
        <v>0</v>
      </c>
      <c r="BS44" s="41" t="str">
        <f t="shared" si="38"/>
        <v/>
      </c>
      <c r="BT44" s="41" t="str">
        <f t="shared" si="39"/>
        <v/>
      </c>
      <c r="BU44" s="85" t="str">
        <f t="shared" si="51"/>
        <v>999:99.99</v>
      </c>
      <c r="BV44" s="85" t="str">
        <f t="shared" si="52"/>
        <v>999:99.99</v>
      </c>
      <c r="BW44" s="85" t="str">
        <f t="shared" si="40"/>
        <v>999:99.99</v>
      </c>
      <c r="BX44" s="89" t="str">
        <f t="shared" si="41"/>
        <v>1980/1/1</v>
      </c>
    </row>
    <row r="45" spans="1:76" ht="24.75" customHeight="1" x14ac:dyDescent="0.15">
      <c r="A45" s="55" t="str">
        <f t="shared" si="53"/>
        <v/>
      </c>
      <c r="B45" s="97"/>
      <c r="C45" s="60"/>
      <c r="D45" s="60"/>
      <c r="E45" s="60"/>
      <c r="F45" s="143"/>
      <c r="G45" s="78"/>
      <c r="H45" s="78"/>
      <c r="I45" s="78"/>
      <c r="J45" s="61"/>
      <c r="K45" s="62"/>
      <c r="L45" s="62"/>
      <c r="M45" s="61"/>
      <c r="N45" s="62"/>
      <c r="O45" s="62"/>
      <c r="P45" s="61"/>
      <c r="Q45" s="61"/>
      <c r="R45" s="61"/>
      <c r="S45" s="61"/>
      <c r="T45" s="61"/>
      <c r="U45" s="62"/>
      <c r="V45" s="63"/>
      <c r="W45" s="62"/>
      <c r="X45" s="111" t="str">
        <f t="shared" si="13"/>
        <v/>
      </c>
      <c r="Y45" s="137"/>
      <c r="Z45" s="55" t="str">
        <f t="shared" si="14"/>
        <v/>
      </c>
      <c r="AA45" s="12"/>
      <c r="AB45" s="71">
        <f t="shared" si="54"/>
        <v>0</v>
      </c>
      <c r="AC45" s="71">
        <f t="shared" si="55"/>
        <v>0</v>
      </c>
      <c r="AD45" s="71">
        <f t="shared" si="17"/>
        <v>0</v>
      </c>
      <c r="AE45" s="71">
        <f t="shared" si="18"/>
        <v>0</v>
      </c>
      <c r="AF45" s="71">
        <f t="shared" si="19"/>
        <v>0</v>
      </c>
      <c r="AG45" s="72" t="str">
        <f>IF(F45="","",IF(V45="",申込書!$AB$6,LEFT(V45,2)&amp;RIGHT(V45,3)))</f>
        <v/>
      </c>
      <c r="AH45" s="72" t="str">
        <f t="shared" si="20"/>
        <v/>
      </c>
      <c r="AI45" s="72" t="str">
        <f t="shared" si="21"/>
        <v/>
      </c>
      <c r="AJ45" s="73"/>
      <c r="AK45" s="75" t="s">
        <v>78</v>
      </c>
      <c r="AL45" s="56">
        <v>330</v>
      </c>
      <c r="AQ45" s="40">
        <v>40</v>
      </c>
      <c r="AR45" s="40">
        <f t="shared" si="43"/>
        <v>0</v>
      </c>
      <c r="AS45" s="40" t="str">
        <f t="shared" si="44"/>
        <v/>
      </c>
      <c r="AT45" s="56">
        <f t="shared" si="56"/>
        <v>0</v>
      </c>
      <c r="AU45" s="56" t="str">
        <f t="shared" si="45"/>
        <v/>
      </c>
      <c r="AV45" s="56" t="str">
        <f t="shared" si="46"/>
        <v/>
      </c>
      <c r="AW45" s="56">
        <f t="shared" si="47"/>
        <v>10</v>
      </c>
      <c r="AX45" s="56">
        <f t="shared" si="48"/>
        <v>5</v>
      </c>
      <c r="AY45" s="56">
        <v>0</v>
      </c>
      <c r="AZ45" s="56" t="str">
        <f t="shared" si="57"/>
        <v xml:space="preserve"> </v>
      </c>
      <c r="BA45" s="56">
        <v>40</v>
      </c>
      <c r="BB45" s="56" t="str">
        <f t="shared" si="6"/>
        <v/>
      </c>
      <c r="BC45" s="56" t="str">
        <f t="shared" si="24"/>
        <v>19000100</v>
      </c>
      <c r="BD45" s="56" t="str">
        <f t="shared" si="25"/>
        <v/>
      </c>
      <c r="BE45" s="56" t="str">
        <f t="shared" si="26"/>
        <v/>
      </c>
      <c r="BF45" s="56" t="str">
        <f t="shared" si="27"/>
        <v/>
      </c>
      <c r="BG45" s="56">
        <f t="shared" si="49"/>
        <v>0</v>
      </c>
      <c r="BH45" s="56">
        <f t="shared" si="50"/>
        <v>0</v>
      </c>
      <c r="BI45" s="56" t="str">
        <f t="shared" si="28"/>
        <v/>
      </c>
      <c r="BJ45" s="41" t="str">
        <f t="shared" si="29"/>
        <v/>
      </c>
      <c r="BK45" s="41" t="str">
        <f t="shared" si="30"/>
        <v/>
      </c>
      <c r="BL45" s="41" t="str">
        <f t="shared" si="31"/>
        <v/>
      </c>
      <c r="BM45" s="41" t="str">
        <f t="shared" si="32"/>
        <v/>
      </c>
      <c r="BN45" s="41" t="str">
        <f t="shared" si="33"/>
        <v/>
      </c>
      <c r="BO45" s="41">
        <f t="shared" si="34"/>
        <v>0</v>
      </c>
      <c r="BP45" s="41" t="str">
        <f t="shared" si="35"/>
        <v/>
      </c>
      <c r="BQ45" s="41" t="str">
        <f t="shared" si="36"/>
        <v/>
      </c>
      <c r="BR45" s="41">
        <f t="shared" si="37"/>
        <v>0</v>
      </c>
      <c r="BS45" s="41" t="str">
        <f t="shared" si="38"/>
        <v/>
      </c>
      <c r="BT45" s="41" t="str">
        <f t="shared" si="39"/>
        <v/>
      </c>
      <c r="BU45" s="85" t="str">
        <f t="shared" si="51"/>
        <v>999:99.99</v>
      </c>
      <c r="BV45" s="85" t="str">
        <f t="shared" si="52"/>
        <v>999:99.99</v>
      </c>
      <c r="BW45" s="85" t="str">
        <f t="shared" si="40"/>
        <v>999:99.99</v>
      </c>
      <c r="BX45" s="89" t="str">
        <f t="shared" si="41"/>
        <v>1980/1/1</v>
      </c>
    </row>
    <row r="46" spans="1:76" ht="24.75" customHeight="1" x14ac:dyDescent="0.15">
      <c r="A46" s="55" t="str">
        <f t="shared" si="53"/>
        <v/>
      </c>
      <c r="B46" s="97"/>
      <c r="C46" s="60"/>
      <c r="D46" s="60"/>
      <c r="E46" s="60"/>
      <c r="F46" s="143"/>
      <c r="G46" s="78"/>
      <c r="H46" s="78"/>
      <c r="I46" s="78"/>
      <c r="J46" s="61"/>
      <c r="K46" s="62"/>
      <c r="L46" s="62"/>
      <c r="M46" s="61"/>
      <c r="N46" s="62"/>
      <c r="O46" s="62"/>
      <c r="P46" s="61"/>
      <c r="Q46" s="61"/>
      <c r="R46" s="61"/>
      <c r="S46" s="61"/>
      <c r="T46" s="61"/>
      <c r="U46" s="62"/>
      <c r="V46" s="63"/>
      <c r="W46" s="62"/>
      <c r="X46" s="111" t="str">
        <f t="shared" si="13"/>
        <v/>
      </c>
      <c r="Y46" s="137"/>
      <c r="Z46" s="55" t="str">
        <f t="shared" si="14"/>
        <v/>
      </c>
      <c r="AA46" s="12"/>
      <c r="AB46" s="71">
        <f t="shared" si="54"/>
        <v>0</v>
      </c>
      <c r="AC46" s="71">
        <f t="shared" si="55"/>
        <v>0</v>
      </c>
      <c r="AD46" s="71">
        <f t="shared" si="17"/>
        <v>0</v>
      </c>
      <c r="AE46" s="71">
        <f t="shared" si="18"/>
        <v>0</v>
      </c>
      <c r="AF46" s="71">
        <f t="shared" si="19"/>
        <v>0</v>
      </c>
      <c r="AG46" s="72" t="str">
        <f>IF(F46="","",IF(V46="",申込書!$AB$6,LEFT(V46,2)&amp;RIGHT(V46,3)))</f>
        <v/>
      </c>
      <c r="AH46" s="72" t="str">
        <f t="shared" si="20"/>
        <v/>
      </c>
      <c r="AI46" s="72" t="str">
        <f t="shared" si="21"/>
        <v/>
      </c>
      <c r="AJ46" s="73"/>
      <c r="AK46" s="75" t="s">
        <v>79</v>
      </c>
      <c r="AL46" s="56">
        <v>330</v>
      </c>
      <c r="AQ46" s="40">
        <v>41</v>
      </c>
      <c r="AR46" s="40">
        <f t="shared" si="43"/>
        <v>0</v>
      </c>
      <c r="AS46" s="40" t="str">
        <f t="shared" si="44"/>
        <v/>
      </c>
      <c r="AT46" s="56">
        <f t="shared" si="56"/>
        <v>0</v>
      </c>
      <c r="AU46" s="56" t="str">
        <f t="shared" si="45"/>
        <v/>
      </c>
      <c r="AV46" s="56" t="str">
        <f t="shared" si="46"/>
        <v/>
      </c>
      <c r="AW46" s="56">
        <f t="shared" si="47"/>
        <v>10</v>
      </c>
      <c r="AX46" s="56">
        <f t="shared" si="48"/>
        <v>5</v>
      </c>
      <c r="AY46" s="56">
        <v>0</v>
      </c>
      <c r="AZ46" s="56" t="str">
        <f t="shared" si="57"/>
        <v xml:space="preserve"> </v>
      </c>
      <c r="BA46" s="56">
        <v>41</v>
      </c>
      <c r="BB46" s="56" t="str">
        <f t="shared" si="6"/>
        <v/>
      </c>
      <c r="BC46" s="56" t="str">
        <f t="shared" si="24"/>
        <v>19000100</v>
      </c>
      <c r="BD46" s="56" t="str">
        <f t="shared" si="25"/>
        <v/>
      </c>
      <c r="BE46" s="56" t="str">
        <f t="shared" si="26"/>
        <v/>
      </c>
      <c r="BF46" s="56" t="str">
        <f t="shared" si="27"/>
        <v/>
      </c>
      <c r="BG46" s="56">
        <f t="shared" si="49"/>
        <v>0</v>
      </c>
      <c r="BH46" s="56">
        <f t="shared" si="50"/>
        <v>0</v>
      </c>
      <c r="BI46" s="56" t="str">
        <f t="shared" si="28"/>
        <v/>
      </c>
      <c r="BJ46" s="41" t="str">
        <f t="shared" si="29"/>
        <v/>
      </c>
      <c r="BK46" s="41" t="str">
        <f t="shared" si="30"/>
        <v/>
      </c>
      <c r="BL46" s="41" t="str">
        <f t="shared" si="31"/>
        <v/>
      </c>
      <c r="BM46" s="41" t="str">
        <f t="shared" si="32"/>
        <v/>
      </c>
      <c r="BN46" s="41" t="str">
        <f t="shared" si="33"/>
        <v/>
      </c>
      <c r="BO46" s="41">
        <f t="shared" si="34"/>
        <v>0</v>
      </c>
      <c r="BP46" s="41" t="str">
        <f t="shared" si="35"/>
        <v/>
      </c>
      <c r="BQ46" s="41" t="str">
        <f t="shared" si="36"/>
        <v/>
      </c>
      <c r="BR46" s="41">
        <f t="shared" si="37"/>
        <v>0</v>
      </c>
      <c r="BS46" s="41" t="str">
        <f t="shared" si="38"/>
        <v/>
      </c>
      <c r="BT46" s="41" t="str">
        <f t="shared" si="39"/>
        <v/>
      </c>
      <c r="BU46" s="85" t="str">
        <f t="shared" si="51"/>
        <v>999:99.99</v>
      </c>
      <c r="BV46" s="85" t="str">
        <f t="shared" si="52"/>
        <v>999:99.99</v>
      </c>
      <c r="BW46" s="85" t="str">
        <f t="shared" si="40"/>
        <v>999:99.99</v>
      </c>
      <c r="BX46" s="89" t="str">
        <f t="shared" si="41"/>
        <v>1980/1/1</v>
      </c>
    </row>
    <row r="47" spans="1:76" ht="24.75" customHeight="1" x14ac:dyDescent="0.15">
      <c r="A47" s="55" t="str">
        <f t="shared" si="53"/>
        <v/>
      </c>
      <c r="B47" s="97"/>
      <c r="C47" s="60"/>
      <c r="D47" s="60"/>
      <c r="E47" s="60"/>
      <c r="F47" s="143"/>
      <c r="G47" s="78"/>
      <c r="H47" s="78"/>
      <c r="I47" s="78"/>
      <c r="J47" s="61"/>
      <c r="K47" s="62"/>
      <c r="L47" s="62"/>
      <c r="M47" s="61"/>
      <c r="N47" s="62"/>
      <c r="O47" s="62"/>
      <c r="P47" s="61"/>
      <c r="Q47" s="61"/>
      <c r="R47" s="61"/>
      <c r="S47" s="61"/>
      <c r="T47" s="61"/>
      <c r="U47" s="62"/>
      <c r="V47" s="63"/>
      <c r="W47" s="62"/>
      <c r="X47" s="111" t="str">
        <f t="shared" si="13"/>
        <v/>
      </c>
      <c r="Y47" s="137"/>
      <c r="Z47" s="55" t="str">
        <f t="shared" si="14"/>
        <v/>
      </c>
      <c r="AA47" s="12"/>
      <c r="AB47" s="71">
        <f t="shared" si="54"/>
        <v>0</v>
      </c>
      <c r="AC47" s="71">
        <f t="shared" si="55"/>
        <v>0</v>
      </c>
      <c r="AD47" s="71">
        <f t="shared" si="17"/>
        <v>0</v>
      </c>
      <c r="AE47" s="71">
        <f t="shared" si="18"/>
        <v>0</v>
      </c>
      <c r="AF47" s="71">
        <f t="shared" si="19"/>
        <v>0</v>
      </c>
      <c r="AG47" s="72" t="str">
        <f>IF(F47="","",IF(V47="",申込書!$AB$6,LEFT(V47,2)&amp;RIGHT(V47,3)))</f>
        <v/>
      </c>
      <c r="AH47" s="72" t="str">
        <f t="shared" si="20"/>
        <v/>
      </c>
      <c r="AI47" s="72" t="str">
        <f t="shared" si="21"/>
        <v/>
      </c>
      <c r="AJ47" s="73"/>
      <c r="AK47" s="75" t="s">
        <v>80</v>
      </c>
      <c r="AL47" s="56">
        <v>330</v>
      </c>
      <c r="AQ47" s="40">
        <v>42</v>
      </c>
      <c r="AR47" s="40">
        <f t="shared" si="43"/>
        <v>0</v>
      </c>
      <c r="AS47" s="40" t="str">
        <f t="shared" si="44"/>
        <v/>
      </c>
      <c r="AT47" s="56">
        <f t="shared" si="56"/>
        <v>0</v>
      </c>
      <c r="AU47" s="56" t="str">
        <f t="shared" si="45"/>
        <v/>
      </c>
      <c r="AV47" s="56" t="str">
        <f t="shared" si="46"/>
        <v/>
      </c>
      <c r="AW47" s="56">
        <f t="shared" si="47"/>
        <v>10</v>
      </c>
      <c r="AX47" s="56">
        <f t="shared" si="48"/>
        <v>5</v>
      </c>
      <c r="AY47" s="56">
        <v>0</v>
      </c>
      <c r="AZ47" s="56" t="str">
        <f t="shared" si="57"/>
        <v xml:space="preserve"> </v>
      </c>
      <c r="BA47" s="56">
        <v>42</v>
      </c>
      <c r="BB47" s="56" t="str">
        <f t="shared" si="6"/>
        <v/>
      </c>
      <c r="BC47" s="56" t="str">
        <f t="shared" si="24"/>
        <v>19000100</v>
      </c>
      <c r="BD47" s="56" t="str">
        <f t="shared" si="25"/>
        <v/>
      </c>
      <c r="BE47" s="56" t="str">
        <f t="shared" si="26"/>
        <v/>
      </c>
      <c r="BF47" s="56" t="str">
        <f t="shared" si="27"/>
        <v/>
      </c>
      <c r="BG47" s="56">
        <f t="shared" si="49"/>
        <v>0</v>
      </c>
      <c r="BH47" s="56">
        <f t="shared" si="50"/>
        <v>0</v>
      </c>
      <c r="BI47" s="56" t="str">
        <f t="shared" si="28"/>
        <v/>
      </c>
      <c r="BJ47" s="41" t="str">
        <f t="shared" si="29"/>
        <v/>
      </c>
      <c r="BK47" s="41" t="str">
        <f t="shared" si="30"/>
        <v/>
      </c>
      <c r="BL47" s="41" t="str">
        <f t="shared" si="31"/>
        <v/>
      </c>
      <c r="BM47" s="41" t="str">
        <f t="shared" si="32"/>
        <v/>
      </c>
      <c r="BN47" s="41" t="str">
        <f t="shared" si="33"/>
        <v/>
      </c>
      <c r="BO47" s="41">
        <f t="shared" si="34"/>
        <v>0</v>
      </c>
      <c r="BP47" s="41" t="str">
        <f t="shared" si="35"/>
        <v/>
      </c>
      <c r="BQ47" s="41" t="str">
        <f t="shared" si="36"/>
        <v/>
      </c>
      <c r="BR47" s="41">
        <f t="shared" si="37"/>
        <v>0</v>
      </c>
      <c r="BS47" s="41" t="str">
        <f t="shared" si="38"/>
        <v/>
      </c>
      <c r="BT47" s="41" t="str">
        <f t="shared" si="39"/>
        <v/>
      </c>
      <c r="BU47" s="85" t="str">
        <f t="shared" si="51"/>
        <v>999:99.99</v>
      </c>
      <c r="BV47" s="85" t="str">
        <f t="shared" si="52"/>
        <v>999:99.99</v>
      </c>
      <c r="BW47" s="85" t="str">
        <f t="shared" si="40"/>
        <v>999:99.99</v>
      </c>
      <c r="BX47" s="89" t="str">
        <f t="shared" si="41"/>
        <v>1980/1/1</v>
      </c>
    </row>
    <row r="48" spans="1:76" ht="24.75" customHeight="1" x14ac:dyDescent="0.15">
      <c r="A48" s="55" t="str">
        <f t="shared" si="53"/>
        <v/>
      </c>
      <c r="B48" s="97"/>
      <c r="C48" s="60"/>
      <c r="D48" s="60"/>
      <c r="E48" s="60"/>
      <c r="F48" s="143"/>
      <c r="G48" s="78"/>
      <c r="H48" s="78"/>
      <c r="I48" s="78"/>
      <c r="J48" s="61"/>
      <c r="K48" s="62"/>
      <c r="L48" s="62"/>
      <c r="M48" s="61"/>
      <c r="N48" s="62"/>
      <c r="O48" s="62"/>
      <c r="P48" s="61"/>
      <c r="Q48" s="61"/>
      <c r="R48" s="61"/>
      <c r="S48" s="61"/>
      <c r="T48" s="61"/>
      <c r="U48" s="62"/>
      <c r="V48" s="63"/>
      <c r="W48" s="62"/>
      <c r="X48" s="111" t="str">
        <f t="shared" si="13"/>
        <v/>
      </c>
      <c r="Y48" s="137"/>
      <c r="Z48" s="55" t="str">
        <f t="shared" si="14"/>
        <v/>
      </c>
      <c r="AA48" s="12"/>
      <c r="AB48" s="71">
        <f t="shared" si="54"/>
        <v>0</v>
      </c>
      <c r="AC48" s="71">
        <f t="shared" si="55"/>
        <v>0</v>
      </c>
      <c r="AD48" s="71">
        <f t="shared" si="17"/>
        <v>0</v>
      </c>
      <c r="AE48" s="71">
        <f t="shared" si="18"/>
        <v>0</v>
      </c>
      <c r="AF48" s="71">
        <f t="shared" si="19"/>
        <v>0</v>
      </c>
      <c r="AG48" s="72" t="str">
        <f>IF(F48="","",IF(V48="",申込書!$AB$6,LEFT(V48,2)&amp;RIGHT(V48,3)))</f>
        <v/>
      </c>
      <c r="AH48" s="72" t="str">
        <f t="shared" si="20"/>
        <v/>
      </c>
      <c r="AI48" s="72" t="str">
        <f t="shared" si="21"/>
        <v/>
      </c>
      <c r="AJ48" s="73"/>
      <c r="AK48" s="75" t="s">
        <v>81</v>
      </c>
      <c r="AL48" s="56">
        <v>335</v>
      </c>
      <c r="AQ48" s="40">
        <v>43</v>
      </c>
      <c r="AR48" s="40">
        <f t="shared" si="43"/>
        <v>0</v>
      </c>
      <c r="AS48" s="40" t="str">
        <f t="shared" si="44"/>
        <v/>
      </c>
      <c r="AT48" s="56">
        <f t="shared" si="56"/>
        <v>0</v>
      </c>
      <c r="AU48" s="56" t="str">
        <f t="shared" si="45"/>
        <v/>
      </c>
      <c r="AV48" s="56" t="str">
        <f t="shared" si="46"/>
        <v/>
      </c>
      <c r="AW48" s="56">
        <f>IF(BI48&lt;2,AX48,AX48+5)</f>
        <v>10</v>
      </c>
      <c r="AX48" s="56">
        <f>IF(BI48=0,IF(BB48="","",IF(BB48&lt;25,18,BB48-MOD(BB48,5))),IF(BB48&lt;9,1,IF(AND(BB48&gt;8,BB48&lt;11),2,IF(AND(BB48&gt;10,BB48&lt;13),3,IF(AND(BB48&gt;12,BB48&lt;15),4,5)))))</f>
        <v>5</v>
      </c>
      <c r="AY48" s="56">
        <v>0</v>
      </c>
      <c r="AZ48" s="56" t="str">
        <f t="shared" si="57"/>
        <v xml:space="preserve"> </v>
      </c>
      <c r="BA48" s="56">
        <v>43</v>
      </c>
      <c r="BB48" s="56" t="str">
        <f>IF(F48="","",INT(($AO$1-BC48)/10000))</f>
        <v/>
      </c>
      <c r="BC48" s="56" t="str">
        <f t="shared" si="24"/>
        <v>19000100</v>
      </c>
      <c r="BD48" s="56" t="str">
        <f t="shared" si="25"/>
        <v/>
      </c>
      <c r="BE48" s="56" t="str">
        <f t="shared" si="26"/>
        <v/>
      </c>
      <c r="BF48" s="56" t="str">
        <f t="shared" si="27"/>
        <v/>
      </c>
      <c r="BG48" s="56">
        <f t="shared" si="49"/>
        <v>0</v>
      </c>
      <c r="BH48" s="56">
        <f t="shared" si="50"/>
        <v>0</v>
      </c>
      <c r="BI48" s="56" t="str">
        <f t="shared" si="28"/>
        <v/>
      </c>
      <c r="BJ48" s="41" t="str">
        <f t="shared" si="29"/>
        <v/>
      </c>
      <c r="BK48" s="41" t="str">
        <f t="shared" si="30"/>
        <v/>
      </c>
      <c r="BL48" s="41" t="str">
        <f t="shared" si="31"/>
        <v/>
      </c>
      <c r="BM48" s="41" t="str">
        <f t="shared" si="32"/>
        <v/>
      </c>
      <c r="BN48" s="41" t="str">
        <f t="shared" si="33"/>
        <v/>
      </c>
      <c r="BO48" s="41">
        <f t="shared" si="34"/>
        <v>0</v>
      </c>
      <c r="BP48" s="41" t="str">
        <f t="shared" si="35"/>
        <v/>
      </c>
      <c r="BQ48" s="41" t="str">
        <f t="shared" si="36"/>
        <v/>
      </c>
      <c r="BR48" s="41">
        <f t="shared" si="37"/>
        <v>0</v>
      </c>
      <c r="BS48" s="41" t="str">
        <f t="shared" si="38"/>
        <v/>
      </c>
      <c r="BT48" s="41" t="str">
        <f t="shared" si="39"/>
        <v/>
      </c>
      <c r="BU48" s="85" t="str">
        <f t="shared" si="51"/>
        <v>999:99.99</v>
      </c>
      <c r="BV48" s="85" t="str">
        <f t="shared" si="52"/>
        <v>999:99.99</v>
      </c>
      <c r="BW48" s="85" t="str">
        <f t="shared" si="40"/>
        <v>999:99.99</v>
      </c>
      <c r="BX48" s="89" t="str">
        <f t="shared" si="41"/>
        <v>1980/1/1</v>
      </c>
    </row>
    <row r="49" spans="1:81" ht="24.75" customHeight="1" x14ac:dyDescent="0.15">
      <c r="A49" s="55" t="str">
        <f t="shared" si="53"/>
        <v/>
      </c>
      <c r="B49" s="97"/>
      <c r="C49" s="60"/>
      <c r="D49" s="60"/>
      <c r="E49" s="60"/>
      <c r="F49" s="143"/>
      <c r="G49" s="78"/>
      <c r="H49" s="78"/>
      <c r="I49" s="78"/>
      <c r="J49" s="61"/>
      <c r="K49" s="62"/>
      <c r="L49" s="62"/>
      <c r="M49" s="61"/>
      <c r="N49" s="62"/>
      <c r="O49" s="62"/>
      <c r="P49" s="61"/>
      <c r="Q49" s="61"/>
      <c r="R49" s="61"/>
      <c r="S49" s="61"/>
      <c r="T49" s="61"/>
      <c r="U49" s="62"/>
      <c r="V49" s="63"/>
      <c r="W49" s="62"/>
      <c r="X49" s="111" t="str">
        <f t="shared" si="13"/>
        <v/>
      </c>
      <c r="Y49" s="137"/>
      <c r="Z49" s="55" t="str">
        <f t="shared" si="14"/>
        <v/>
      </c>
      <c r="AA49" s="12"/>
      <c r="AB49" s="71">
        <f t="shared" si="54"/>
        <v>0</v>
      </c>
      <c r="AC49" s="71">
        <f t="shared" si="55"/>
        <v>0</v>
      </c>
      <c r="AD49" s="71">
        <f t="shared" si="17"/>
        <v>0</v>
      </c>
      <c r="AE49" s="71">
        <f t="shared" si="18"/>
        <v>0</v>
      </c>
      <c r="AF49" s="71">
        <f t="shared" si="19"/>
        <v>0</v>
      </c>
      <c r="AG49" s="72" t="str">
        <f>IF(F49="","",IF(V49="",申込書!$AB$6,LEFT(V49,2)&amp;RIGHT(V49,3)))</f>
        <v/>
      </c>
      <c r="AH49" s="72" t="str">
        <f t="shared" si="20"/>
        <v/>
      </c>
      <c r="AI49" s="72" t="str">
        <f t="shared" si="21"/>
        <v/>
      </c>
      <c r="AJ49" s="73"/>
      <c r="AK49" s="75" t="s">
        <v>82</v>
      </c>
      <c r="AL49" s="56">
        <v>340</v>
      </c>
      <c r="AQ49" s="40">
        <v>44</v>
      </c>
      <c r="AR49" s="40">
        <f t="shared" si="43"/>
        <v>0</v>
      </c>
      <c r="AS49" s="40" t="str">
        <f t="shared" si="44"/>
        <v/>
      </c>
      <c r="AT49" s="56">
        <f t="shared" si="56"/>
        <v>0</v>
      </c>
      <c r="AU49" s="56" t="str">
        <f t="shared" si="45"/>
        <v/>
      </c>
      <c r="AV49" s="56" t="str">
        <f t="shared" si="46"/>
        <v/>
      </c>
      <c r="AW49" s="56">
        <f t="shared" si="47"/>
        <v>10</v>
      </c>
      <c r="AX49" s="56">
        <f t="shared" si="48"/>
        <v>5</v>
      </c>
      <c r="AY49" s="56">
        <v>0</v>
      </c>
      <c r="AZ49" s="56" t="str">
        <f t="shared" si="57"/>
        <v xml:space="preserve"> </v>
      </c>
      <c r="BA49" s="56">
        <v>44</v>
      </c>
      <c r="BB49" s="56" t="str">
        <f t="shared" ref="BB49:BB105" si="58">IF(F49="","",INT(($AO$1-BC49)/10000))</f>
        <v/>
      </c>
      <c r="BC49" s="56" t="str">
        <f t="shared" si="24"/>
        <v>19000100</v>
      </c>
      <c r="BD49" s="56" t="str">
        <f t="shared" si="25"/>
        <v/>
      </c>
      <c r="BE49" s="56" t="str">
        <f t="shared" si="26"/>
        <v/>
      </c>
      <c r="BF49" s="56" t="str">
        <f t="shared" si="27"/>
        <v/>
      </c>
      <c r="BG49" s="56">
        <f t="shared" si="49"/>
        <v>0</v>
      </c>
      <c r="BH49" s="56">
        <f t="shared" si="50"/>
        <v>0</v>
      </c>
      <c r="BI49" s="56" t="str">
        <f t="shared" si="28"/>
        <v/>
      </c>
      <c r="BJ49" s="41" t="str">
        <f t="shared" si="29"/>
        <v/>
      </c>
      <c r="BK49" s="41" t="str">
        <f t="shared" si="30"/>
        <v/>
      </c>
      <c r="BL49" s="41" t="str">
        <f t="shared" si="31"/>
        <v/>
      </c>
      <c r="BM49" s="41" t="str">
        <f t="shared" si="32"/>
        <v/>
      </c>
      <c r="BN49" s="41" t="str">
        <f t="shared" si="33"/>
        <v/>
      </c>
      <c r="BO49" s="41">
        <f t="shared" si="34"/>
        <v>0</v>
      </c>
      <c r="BP49" s="41" t="str">
        <f t="shared" si="35"/>
        <v/>
      </c>
      <c r="BQ49" s="41" t="str">
        <f t="shared" si="36"/>
        <v/>
      </c>
      <c r="BR49" s="41">
        <f t="shared" si="37"/>
        <v>0</v>
      </c>
      <c r="BS49" s="41" t="str">
        <f t="shared" si="38"/>
        <v/>
      </c>
      <c r="BT49" s="41" t="str">
        <f t="shared" si="39"/>
        <v/>
      </c>
      <c r="BU49" s="85" t="str">
        <f t="shared" si="51"/>
        <v>999:99.99</v>
      </c>
      <c r="BV49" s="85" t="str">
        <f t="shared" si="52"/>
        <v>999:99.99</v>
      </c>
      <c r="BW49" s="85" t="str">
        <f t="shared" si="40"/>
        <v>999:99.99</v>
      </c>
      <c r="BX49" s="89" t="str">
        <f t="shared" si="41"/>
        <v>1980/1/1</v>
      </c>
    </row>
    <row r="50" spans="1:81" ht="24.75" customHeight="1" x14ac:dyDescent="0.15">
      <c r="A50" s="55" t="str">
        <f t="shared" si="53"/>
        <v/>
      </c>
      <c r="B50" s="97"/>
      <c r="C50" s="60"/>
      <c r="D50" s="60"/>
      <c r="E50" s="60"/>
      <c r="F50" s="143"/>
      <c r="G50" s="78"/>
      <c r="H50" s="78"/>
      <c r="I50" s="78"/>
      <c r="J50" s="61"/>
      <c r="K50" s="62"/>
      <c r="L50" s="62"/>
      <c r="M50" s="61"/>
      <c r="N50" s="62"/>
      <c r="O50" s="62"/>
      <c r="P50" s="61"/>
      <c r="Q50" s="61"/>
      <c r="R50" s="61"/>
      <c r="S50" s="61"/>
      <c r="T50" s="61"/>
      <c r="U50" s="62"/>
      <c r="V50" s="63"/>
      <c r="W50" s="62"/>
      <c r="X50" s="111" t="str">
        <f t="shared" si="13"/>
        <v/>
      </c>
      <c r="Y50" s="137"/>
      <c r="Z50" s="55" t="str">
        <f t="shared" si="14"/>
        <v/>
      </c>
      <c r="AA50" s="12"/>
      <c r="AB50" s="71">
        <f t="shared" si="54"/>
        <v>0</v>
      </c>
      <c r="AC50" s="71">
        <f t="shared" si="55"/>
        <v>0</v>
      </c>
      <c r="AD50" s="71">
        <f t="shared" si="17"/>
        <v>0</v>
      </c>
      <c r="AE50" s="71">
        <f t="shared" si="18"/>
        <v>0</v>
      </c>
      <c r="AF50" s="71">
        <f t="shared" si="19"/>
        <v>0</v>
      </c>
      <c r="AG50" s="72" t="str">
        <f>IF(F50="","",IF(V50="",申込書!$AB$6,LEFT(V50,2)&amp;RIGHT(V50,3)))</f>
        <v/>
      </c>
      <c r="AH50" s="72" t="str">
        <f t="shared" si="20"/>
        <v/>
      </c>
      <c r="AI50" s="72" t="str">
        <f t="shared" si="21"/>
        <v/>
      </c>
      <c r="AJ50" s="73"/>
      <c r="AK50" s="75" t="s">
        <v>83</v>
      </c>
      <c r="AL50" s="56">
        <v>350</v>
      </c>
      <c r="AQ50" s="40">
        <v>45</v>
      </c>
      <c r="AR50" s="40">
        <f t="shared" si="43"/>
        <v>0</v>
      </c>
      <c r="AS50" s="40" t="str">
        <f t="shared" si="44"/>
        <v/>
      </c>
      <c r="AT50" s="56">
        <f t="shared" si="56"/>
        <v>0</v>
      </c>
      <c r="AU50" s="56" t="str">
        <f t="shared" si="45"/>
        <v/>
      </c>
      <c r="AV50" s="56" t="str">
        <f t="shared" si="46"/>
        <v/>
      </c>
      <c r="AW50" s="56">
        <f t="shared" si="47"/>
        <v>10</v>
      </c>
      <c r="AX50" s="56">
        <f t="shared" si="48"/>
        <v>5</v>
      </c>
      <c r="AY50" s="56">
        <v>0</v>
      </c>
      <c r="AZ50" s="56" t="str">
        <f t="shared" si="57"/>
        <v xml:space="preserve"> </v>
      </c>
      <c r="BA50" s="56">
        <v>45</v>
      </c>
      <c r="BB50" s="56" t="str">
        <f t="shared" si="58"/>
        <v/>
      </c>
      <c r="BC50" s="56" t="str">
        <f t="shared" si="24"/>
        <v>19000100</v>
      </c>
      <c r="BD50" s="56" t="str">
        <f t="shared" si="25"/>
        <v/>
      </c>
      <c r="BE50" s="56" t="str">
        <f t="shared" si="26"/>
        <v/>
      </c>
      <c r="BF50" s="56" t="str">
        <f t="shared" si="27"/>
        <v/>
      </c>
      <c r="BG50" s="56">
        <f t="shared" si="49"/>
        <v>0</v>
      </c>
      <c r="BH50" s="56">
        <f t="shared" si="50"/>
        <v>0</v>
      </c>
      <c r="BI50" s="56" t="str">
        <f t="shared" si="28"/>
        <v/>
      </c>
      <c r="BJ50" s="41" t="str">
        <f t="shared" si="29"/>
        <v/>
      </c>
      <c r="BK50" s="41" t="str">
        <f t="shared" si="30"/>
        <v/>
      </c>
      <c r="BL50" s="41" t="str">
        <f t="shared" si="31"/>
        <v/>
      </c>
      <c r="BM50" s="41" t="str">
        <f t="shared" si="32"/>
        <v/>
      </c>
      <c r="BN50" s="41" t="str">
        <f t="shared" si="33"/>
        <v/>
      </c>
      <c r="BO50" s="41">
        <f t="shared" si="34"/>
        <v>0</v>
      </c>
      <c r="BP50" s="41" t="str">
        <f t="shared" si="35"/>
        <v/>
      </c>
      <c r="BQ50" s="41" t="str">
        <f t="shared" si="36"/>
        <v/>
      </c>
      <c r="BR50" s="41">
        <f t="shared" si="37"/>
        <v>0</v>
      </c>
      <c r="BS50" s="41" t="str">
        <f t="shared" si="38"/>
        <v/>
      </c>
      <c r="BT50" s="41" t="str">
        <f t="shared" si="39"/>
        <v/>
      </c>
      <c r="BU50" s="85" t="str">
        <f t="shared" si="51"/>
        <v>999:99.99</v>
      </c>
      <c r="BV50" s="85" t="str">
        <f t="shared" si="52"/>
        <v>999:99.99</v>
      </c>
      <c r="BW50" s="85" t="str">
        <f t="shared" si="40"/>
        <v>999:99.99</v>
      </c>
      <c r="BX50" s="89" t="str">
        <f t="shared" si="41"/>
        <v>1980/1/1</v>
      </c>
    </row>
    <row r="51" spans="1:81" ht="24.75" customHeight="1" x14ac:dyDescent="0.15">
      <c r="A51" s="55" t="str">
        <f t="shared" si="53"/>
        <v/>
      </c>
      <c r="B51" s="97"/>
      <c r="C51" s="60"/>
      <c r="D51" s="60"/>
      <c r="E51" s="60"/>
      <c r="F51" s="143"/>
      <c r="G51" s="78"/>
      <c r="H51" s="78"/>
      <c r="I51" s="78"/>
      <c r="J51" s="61"/>
      <c r="K51" s="62"/>
      <c r="L51" s="62"/>
      <c r="M51" s="61"/>
      <c r="N51" s="62"/>
      <c r="O51" s="62"/>
      <c r="P51" s="61"/>
      <c r="Q51" s="61"/>
      <c r="R51" s="61"/>
      <c r="S51" s="61"/>
      <c r="T51" s="61"/>
      <c r="U51" s="62"/>
      <c r="V51" s="63"/>
      <c r="W51" s="62"/>
      <c r="X51" s="111" t="str">
        <f t="shared" si="13"/>
        <v/>
      </c>
      <c r="Y51" s="137"/>
      <c r="Z51" s="55" t="str">
        <f t="shared" si="14"/>
        <v/>
      </c>
      <c r="AA51" s="12"/>
      <c r="AB51" s="71">
        <f t="shared" si="54"/>
        <v>0</v>
      </c>
      <c r="AC51" s="71">
        <f t="shared" si="55"/>
        <v>0</v>
      </c>
      <c r="AD51" s="71">
        <f t="shared" si="17"/>
        <v>0</v>
      </c>
      <c r="AE51" s="71">
        <f t="shared" si="18"/>
        <v>0</v>
      </c>
      <c r="AF51" s="71">
        <f t="shared" si="19"/>
        <v>0</v>
      </c>
      <c r="AG51" s="72" t="str">
        <f>IF(F51="","",IF(V51="",申込書!$AB$6,LEFT(V51,2)&amp;RIGHT(V51,3)))</f>
        <v/>
      </c>
      <c r="AH51" s="72" t="str">
        <f t="shared" si="20"/>
        <v/>
      </c>
      <c r="AI51" s="72" t="str">
        <f t="shared" si="21"/>
        <v/>
      </c>
      <c r="AJ51" s="73"/>
      <c r="AK51" s="75" t="s">
        <v>84</v>
      </c>
      <c r="AL51" s="56">
        <v>400</v>
      </c>
      <c r="AQ51" s="40">
        <v>46</v>
      </c>
      <c r="AR51" s="40">
        <f t="shared" si="43"/>
        <v>0</v>
      </c>
      <c r="AS51" s="40" t="str">
        <f t="shared" si="44"/>
        <v/>
      </c>
      <c r="AT51" s="56">
        <f t="shared" si="56"/>
        <v>0</v>
      </c>
      <c r="AU51" s="56" t="str">
        <f t="shared" si="45"/>
        <v/>
      </c>
      <c r="AV51" s="56" t="str">
        <f t="shared" si="46"/>
        <v/>
      </c>
      <c r="AW51" s="56">
        <f t="shared" si="47"/>
        <v>10</v>
      </c>
      <c r="AX51" s="56">
        <f t="shared" si="48"/>
        <v>5</v>
      </c>
      <c r="AY51" s="56">
        <v>0</v>
      </c>
      <c r="AZ51" s="56" t="str">
        <f t="shared" si="57"/>
        <v xml:space="preserve"> </v>
      </c>
      <c r="BA51" s="56">
        <v>46</v>
      </c>
      <c r="BB51" s="56" t="str">
        <f t="shared" si="58"/>
        <v/>
      </c>
      <c r="BC51" s="56" t="str">
        <f t="shared" si="24"/>
        <v>19000100</v>
      </c>
      <c r="BD51" s="56" t="str">
        <f t="shared" si="25"/>
        <v/>
      </c>
      <c r="BE51" s="56" t="str">
        <f t="shared" si="26"/>
        <v/>
      </c>
      <c r="BF51" s="56" t="str">
        <f t="shared" si="27"/>
        <v/>
      </c>
      <c r="BG51" s="56">
        <f t="shared" si="49"/>
        <v>0</v>
      </c>
      <c r="BH51" s="56">
        <f t="shared" si="50"/>
        <v>0</v>
      </c>
      <c r="BI51" s="56" t="str">
        <f t="shared" si="28"/>
        <v/>
      </c>
      <c r="BJ51" s="41" t="str">
        <f t="shared" si="29"/>
        <v/>
      </c>
      <c r="BK51" s="41" t="str">
        <f t="shared" si="30"/>
        <v/>
      </c>
      <c r="BL51" s="41" t="str">
        <f t="shared" si="31"/>
        <v/>
      </c>
      <c r="BM51" s="41" t="str">
        <f t="shared" si="32"/>
        <v/>
      </c>
      <c r="BN51" s="41" t="str">
        <f t="shared" si="33"/>
        <v/>
      </c>
      <c r="BO51" s="41">
        <f t="shared" si="34"/>
        <v>0</v>
      </c>
      <c r="BP51" s="41" t="str">
        <f t="shared" si="35"/>
        <v/>
      </c>
      <c r="BQ51" s="41" t="str">
        <f t="shared" si="36"/>
        <v/>
      </c>
      <c r="BR51" s="41">
        <f t="shared" si="37"/>
        <v>0</v>
      </c>
      <c r="BS51" s="41" t="str">
        <f t="shared" si="38"/>
        <v/>
      </c>
      <c r="BT51" s="41" t="str">
        <f t="shared" si="39"/>
        <v/>
      </c>
      <c r="BU51" s="85" t="str">
        <f t="shared" si="51"/>
        <v>999:99.99</v>
      </c>
      <c r="BV51" s="85" t="str">
        <f t="shared" si="52"/>
        <v>999:99.99</v>
      </c>
      <c r="BW51" s="85" t="str">
        <f t="shared" si="40"/>
        <v>999:99.99</v>
      </c>
      <c r="BX51" s="89" t="str">
        <f t="shared" si="41"/>
        <v>1980/1/1</v>
      </c>
    </row>
    <row r="52" spans="1:81" ht="24.75" customHeight="1" x14ac:dyDescent="0.15">
      <c r="A52" s="55" t="str">
        <f t="shared" si="53"/>
        <v/>
      </c>
      <c r="B52" s="97"/>
      <c r="C52" s="60"/>
      <c r="D52" s="60"/>
      <c r="E52" s="60"/>
      <c r="F52" s="143"/>
      <c r="G52" s="78"/>
      <c r="H52" s="78"/>
      <c r="I52" s="78"/>
      <c r="J52" s="61"/>
      <c r="K52" s="62"/>
      <c r="L52" s="62"/>
      <c r="M52" s="61"/>
      <c r="N52" s="62"/>
      <c r="O52" s="62"/>
      <c r="P52" s="61"/>
      <c r="Q52" s="61"/>
      <c r="R52" s="61"/>
      <c r="S52" s="61"/>
      <c r="T52" s="61"/>
      <c r="U52" s="62"/>
      <c r="V52" s="63"/>
      <c r="W52" s="62"/>
      <c r="X52" s="111" t="str">
        <f t="shared" si="13"/>
        <v/>
      </c>
      <c r="Y52" s="137"/>
      <c r="Z52" s="55" t="str">
        <f t="shared" si="14"/>
        <v/>
      </c>
      <c r="AA52" s="12"/>
      <c r="AB52" s="71">
        <f t="shared" si="54"/>
        <v>0</v>
      </c>
      <c r="AC52" s="71">
        <f t="shared" si="55"/>
        <v>0</v>
      </c>
      <c r="AD52" s="71">
        <f t="shared" si="17"/>
        <v>0</v>
      </c>
      <c r="AE52" s="71">
        <f t="shared" si="18"/>
        <v>0</v>
      </c>
      <c r="AF52" s="71">
        <f t="shared" si="19"/>
        <v>0</v>
      </c>
      <c r="AG52" s="72" t="str">
        <f>IF(F52="","",IF(V52="",申込書!$AB$6,LEFT(V52,2)&amp;RIGHT(V52,3)))</f>
        <v/>
      </c>
      <c r="AH52" s="72" t="str">
        <f t="shared" si="20"/>
        <v/>
      </c>
      <c r="AI52" s="72" t="str">
        <f t="shared" si="21"/>
        <v/>
      </c>
      <c r="AJ52" s="73"/>
      <c r="AK52" s="75" t="s">
        <v>85</v>
      </c>
      <c r="AL52" s="56">
        <v>415</v>
      </c>
      <c r="AQ52" s="40">
        <v>47</v>
      </c>
      <c r="AR52" s="40">
        <f t="shared" si="43"/>
        <v>0</v>
      </c>
      <c r="AS52" s="40" t="str">
        <f t="shared" si="44"/>
        <v/>
      </c>
      <c r="AT52" s="56">
        <f t="shared" si="56"/>
        <v>0</v>
      </c>
      <c r="AU52" s="56" t="str">
        <f t="shared" si="45"/>
        <v/>
      </c>
      <c r="AV52" s="56" t="str">
        <f t="shared" si="46"/>
        <v/>
      </c>
      <c r="AW52" s="56">
        <f t="shared" si="47"/>
        <v>10</v>
      </c>
      <c r="AX52" s="56">
        <f t="shared" si="48"/>
        <v>5</v>
      </c>
      <c r="AY52" s="56">
        <v>0</v>
      </c>
      <c r="AZ52" s="56" t="str">
        <f t="shared" si="57"/>
        <v xml:space="preserve"> </v>
      </c>
      <c r="BA52" s="56">
        <v>47</v>
      </c>
      <c r="BB52" s="56" t="str">
        <f t="shared" si="58"/>
        <v/>
      </c>
      <c r="BC52" s="56" t="str">
        <f t="shared" si="24"/>
        <v>19000100</v>
      </c>
      <c r="BD52" s="56" t="str">
        <f t="shared" si="25"/>
        <v/>
      </c>
      <c r="BE52" s="56" t="str">
        <f t="shared" si="26"/>
        <v/>
      </c>
      <c r="BF52" s="56" t="str">
        <f t="shared" si="27"/>
        <v/>
      </c>
      <c r="BG52" s="56">
        <f t="shared" si="49"/>
        <v>0</v>
      </c>
      <c r="BH52" s="56">
        <f t="shared" si="50"/>
        <v>0</v>
      </c>
      <c r="BI52" s="56" t="str">
        <f t="shared" si="28"/>
        <v/>
      </c>
      <c r="BJ52" s="41" t="str">
        <f t="shared" si="29"/>
        <v/>
      </c>
      <c r="BK52" s="41" t="str">
        <f t="shared" si="30"/>
        <v/>
      </c>
      <c r="BL52" s="41" t="str">
        <f t="shared" si="31"/>
        <v/>
      </c>
      <c r="BM52" s="41" t="str">
        <f t="shared" si="32"/>
        <v/>
      </c>
      <c r="BN52" s="41" t="str">
        <f t="shared" si="33"/>
        <v/>
      </c>
      <c r="BO52" s="41">
        <f t="shared" si="34"/>
        <v>0</v>
      </c>
      <c r="BP52" s="41" t="str">
        <f t="shared" si="35"/>
        <v/>
      </c>
      <c r="BQ52" s="41" t="str">
        <f t="shared" si="36"/>
        <v/>
      </c>
      <c r="BR52" s="41">
        <f t="shared" si="37"/>
        <v>0</v>
      </c>
      <c r="BS52" s="41" t="str">
        <f t="shared" si="38"/>
        <v/>
      </c>
      <c r="BT52" s="41" t="str">
        <f t="shared" si="39"/>
        <v/>
      </c>
      <c r="BU52" s="85" t="str">
        <f t="shared" si="51"/>
        <v>999:99.99</v>
      </c>
      <c r="BV52" s="85" t="str">
        <f t="shared" si="52"/>
        <v>999:99.99</v>
      </c>
      <c r="BW52" s="85" t="str">
        <f t="shared" si="40"/>
        <v>999:99.99</v>
      </c>
      <c r="BX52" s="89" t="str">
        <f t="shared" si="41"/>
        <v>1980/1/1</v>
      </c>
    </row>
    <row r="53" spans="1:81" ht="24.75" customHeight="1" x14ac:dyDescent="0.15">
      <c r="A53" s="55" t="str">
        <f t="shared" si="53"/>
        <v/>
      </c>
      <c r="B53" s="59"/>
      <c r="C53" s="60"/>
      <c r="D53" s="60"/>
      <c r="E53" s="60"/>
      <c r="F53" s="78"/>
      <c r="G53" s="78"/>
      <c r="H53" s="78"/>
      <c r="I53" s="78"/>
      <c r="J53" s="61"/>
      <c r="K53" s="62"/>
      <c r="L53" s="62"/>
      <c r="M53" s="61"/>
      <c r="N53" s="62"/>
      <c r="O53" s="62"/>
      <c r="P53" s="61"/>
      <c r="Q53" s="61"/>
      <c r="R53" s="61"/>
      <c r="S53" s="61"/>
      <c r="T53" s="61"/>
      <c r="U53" s="62"/>
      <c r="V53" s="63"/>
      <c r="W53" s="62"/>
      <c r="X53" s="111" t="str">
        <f t="shared" si="13"/>
        <v/>
      </c>
      <c r="Y53" s="137"/>
      <c r="Z53" s="55" t="str">
        <f t="shared" si="14"/>
        <v/>
      </c>
      <c r="AA53" s="12"/>
      <c r="AB53" s="71">
        <f t="shared" si="54"/>
        <v>0</v>
      </c>
      <c r="AC53" s="71">
        <f t="shared" si="55"/>
        <v>0</v>
      </c>
      <c r="AD53" s="71">
        <f t="shared" si="17"/>
        <v>0</v>
      </c>
      <c r="AE53" s="71">
        <f t="shared" si="18"/>
        <v>0</v>
      </c>
      <c r="AF53" s="71">
        <f t="shared" si="19"/>
        <v>0</v>
      </c>
      <c r="AG53" s="72" t="str">
        <f>IF(F53="","",IF(V53="",申込書!$AB$6,LEFT(V53,2)&amp;RIGHT(V53,3)))</f>
        <v/>
      </c>
      <c r="AH53" s="72" t="str">
        <f t="shared" si="20"/>
        <v/>
      </c>
      <c r="AI53" s="72" t="str">
        <f t="shared" si="21"/>
        <v/>
      </c>
      <c r="AJ53" s="73"/>
      <c r="AK53" s="75" t="s">
        <v>86</v>
      </c>
      <c r="AL53" s="56">
        <v>430</v>
      </c>
      <c r="AQ53" s="40">
        <v>48</v>
      </c>
      <c r="AR53" s="40">
        <f t="shared" si="43"/>
        <v>0</v>
      </c>
      <c r="AS53" s="40" t="str">
        <f t="shared" si="44"/>
        <v/>
      </c>
      <c r="AT53" s="56">
        <f t="shared" si="56"/>
        <v>0</v>
      </c>
      <c r="AU53" s="56" t="str">
        <f t="shared" si="45"/>
        <v/>
      </c>
      <c r="AV53" s="56" t="str">
        <f t="shared" si="46"/>
        <v/>
      </c>
      <c r="AW53" s="56">
        <f t="shared" si="47"/>
        <v>10</v>
      </c>
      <c r="AX53" s="56">
        <f t="shared" si="48"/>
        <v>5</v>
      </c>
      <c r="AY53" s="56">
        <v>0</v>
      </c>
      <c r="AZ53" s="56" t="str">
        <f t="shared" si="57"/>
        <v xml:space="preserve"> </v>
      </c>
      <c r="BA53" s="56">
        <v>48</v>
      </c>
      <c r="BB53" s="56" t="str">
        <f t="shared" si="58"/>
        <v/>
      </c>
      <c r="BC53" s="56" t="str">
        <f t="shared" si="24"/>
        <v>19000100</v>
      </c>
      <c r="BD53" s="56" t="str">
        <f t="shared" si="25"/>
        <v/>
      </c>
      <c r="BE53" s="56" t="str">
        <f t="shared" si="26"/>
        <v/>
      </c>
      <c r="BF53" s="56" t="str">
        <f t="shared" si="27"/>
        <v/>
      </c>
      <c r="BG53" s="56">
        <f t="shared" si="49"/>
        <v>0</v>
      </c>
      <c r="BH53" s="56">
        <f t="shared" si="50"/>
        <v>0</v>
      </c>
      <c r="BI53" s="56" t="str">
        <f t="shared" si="28"/>
        <v/>
      </c>
      <c r="BJ53" s="41" t="str">
        <f t="shared" si="29"/>
        <v/>
      </c>
      <c r="BK53" s="41" t="str">
        <f t="shared" si="30"/>
        <v/>
      </c>
      <c r="BL53" s="41" t="str">
        <f t="shared" si="31"/>
        <v/>
      </c>
      <c r="BM53" s="41" t="str">
        <f t="shared" si="32"/>
        <v/>
      </c>
      <c r="BN53" s="41" t="str">
        <f t="shared" si="33"/>
        <v/>
      </c>
      <c r="BO53" s="41">
        <f t="shared" si="34"/>
        <v>0</v>
      </c>
      <c r="BP53" s="41" t="str">
        <f t="shared" si="35"/>
        <v/>
      </c>
      <c r="BQ53" s="41" t="str">
        <f t="shared" si="36"/>
        <v/>
      </c>
      <c r="BR53" s="41">
        <f t="shared" si="37"/>
        <v>0</v>
      </c>
      <c r="BS53" s="41" t="str">
        <f t="shared" si="38"/>
        <v/>
      </c>
      <c r="BT53" s="41" t="str">
        <f t="shared" si="39"/>
        <v/>
      </c>
      <c r="BU53" s="85" t="str">
        <f t="shared" si="51"/>
        <v>999:99.99</v>
      </c>
      <c r="BV53" s="85" t="str">
        <f t="shared" si="52"/>
        <v>999:99.99</v>
      </c>
      <c r="BW53" s="85" t="str">
        <f t="shared" si="40"/>
        <v>999:99.99</v>
      </c>
      <c r="BX53" s="89" t="str">
        <f t="shared" si="41"/>
        <v>1980/1/1</v>
      </c>
    </row>
    <row r="54" spans="1:81" ht="24.75" customHeight="1" x14ac:dyDescent="0.15">
      <c r="A54" s="55" t="str">
        <f t="shared" si="53"/>
        <v/>
      </c>
      <c r="B54" s="59"/>
      <c r="C54" s="60"/>
      <c r="D54" s="60"/>
      <c r="E54" s="60"/>
      <c r="F54" s="78"/>
      <c r="G54" s="78"/>
      <c r="H54" s="78"/>
      <c r="I54" s="78"/>
      <c r="J54" s="61"/>
      <c r="K54" s="62"/>
      <c r="L54" s="62"/>
      <c r="M54" s="61"/>
      <c r="N54" s="62"/>
      <c r="O54" s="62"/>
      <c r="P54" s="61"/>
      <c r="Q54" s="61"/>
      <c r="R54" s="61"/>
      <c r="S54" s="61"/>
      <c r="T54" s="61"/>
      <c r="U54" s="62"/>
      <c r="V54" s="63"/>
      <c r="W54" s="62"/>
      <c r="X54" s="111" t="str">
        <f t="shared" si="13"/>
        <v/>
      </c>
      <c r="Y54" s="137"/>
      <c r="Z54" s="55" t="str">
        <f t="shared" si="14"/>
        <v/>
      </c>
      <c r="AA54" s="12"/>
      <c r="AB54" s="71">
        <f t="shared" si="54"/>
        <v>0</v>
      </c>
      <c r="AC54" s="71">
        <f t="shared" si="55"/>
        <v>0</v>
      </c>
      <c r="AD54" s="71">
        <f t="shared" si="17"/>
        <v>0</v>
      </c>
      <c r="AE54" s="71">
        <f t="shared" si="18"/>
        <v>0</v>
      </c>
      <c r="AF54" s="71">
        <f t="shared" si="19"/>
        <v>0</v>
      </c>
      <c r="AG54" s="72" t="str">
        <f>IF(F54="","",IF(V54="",申込書!$AB$6,LEFT(V54,2)&amp;RIGHT(V54,3)))</f>
        <v/>
      </c>
      <c r="AH54" s="72" t="str">
        <f t="shared" si="20"/>
        <v/>
      </c>
      <c r="AI54" s="72" t="str">
        <f t="shared" si="21"/>
        <v/>
      </c>
      <c r="AJ54" s="73"/>
      <c r="AK54" s="75" t="s">
        <v>87</v>
      </c>
      <c r="AL54" s="56">
        <v>500</v>
      </c>
      <c r="AQ54" s="40">
        <v>49</v>
      </c>
      <c r="AR54" s="40">
        <f>IF(OR(AU54="",BH54=5),AR53,AR53+1)</f>
        <v>0</v>
      </c>
      <c r="AS54" s="40" t="str">
        <f t="shared" si="44"/>
        <v/>
      </c>
      <c r="AT54" s="56">
        <f t="shared" si="56"/>
        <v>0</v>
      </c>
      <c r="AU54" s="56" t="str">
        <f t="shared" si="45"/>
        <v/>
      </c>
      <c r="AV54" s="56" t="str">
        <f t="shared" si="46"/>
        <v/>
      </c>
      <c r="AW54" s="56">
        <f t="shared" si="47"/>
        <v>10</v>
      </c>
      <c r="AX54" s="56">
        <f t="shared" si="48"/>
        <v>5</v>
      </c>
      <c r="AY54" s="56">
        <v>0</v>
      </c>
      <c r="AZ54" s="56" t="str">
        <f t="shared" si="57"/>
        <v xml:space="preserve"> </v>
      </c>
      <c r="BA54" s="56">
        <v>49</v>
      </c>
      <c r="BB54" s="56" t="str">
        <f t="shared" si="58"/>
        <v/>
      </c>
      <c r="BC54" s="56" t="str">
        <f t="shared" si="24"/>
        <v>19000100</v>
      </c>
      <c r="BD54" s="56" t="str">
        <f t="shared" si="25"/>
        <v/>
      </c>
      <c r="BE54" s="56" t="str">
        <f t="shared" si="26"/>
        <v/>
      </c>
      <c r="BF54" s="56" t="str">
        <f t="shared" si="27"/>
        <v/>
      </c>
      <c r="BG54" s="56">
        <f t="shared" si="49"/>
        <v>0</v>
      </c>
      <c r="BH54" s="56">
        <f t="shared" si="50"/>
        <v>0</v>
      </c>
      <c r="BI54" s="56" t="str">
        <f t="shared" si="28"/>
        <v/>
      </c>
      <c r="BJ54" s="41" t="str">
        <f t="shared" si="29"/>
        <v/>
      </c>
      <c r="BK54" s="41" t="str">
        <f t="shared" si="30"/>
        <v/>
      </c>
      <c r="BL54" s="41" t="str">
        <f t="shared" si="31"/>
        <v/>
      </c>
      <c r="BM54" s="41" t="str">
        <f t="shared" si="32"/>
        <v/>
      </c>
      <c r="BN54" s="41" t="str">
        <f t="shared" si="33"/>
        <v/>
      </c>
      <c r="BO54" s="41">
        <f t="shared" si="34"/>
        <v>0</v>
      </c>
      <c r="BP54" s="41" t="str">
        <f t="shared" si="35"/>
        <v/>
      </c>
      <c r="BQ54" s="41" t="str">
        <f t="shared" si="36"/>
        <v/>
      </c>
      <c r="BR54" s="41">
        <f t="shared" si="37"/>
        <v>0</v>
      </c>
      <c r="BS54" s="41" t="str">
        <f t="shared" si="38"/>
        <v/>
      </c>
      <c r="BT54" s="41" t="str">
        <f t="shared" si="39"/>
        <v/>
      </c>
      <c r="BU54" s="85" t="str">
        <f t="shared" si="51"/>
        <v>999:99.99</v>
      </c>
      <c r="BV54" s="85" t="str">
        <f t="shared" si="52"/>
        <v>999:99.99</v>
      </c>
      <c r="BW54" s="85" t="str">
        <f t="shared" si="40"/>
        <v>999:99.99</v>
      </c>
      <c r="BX54" s="89" t="str">
        <f t="shared" si="41"/>
        <v>1980/1/1</v>
      </c>
    </row>
    <row r="55" spans="1:81" ht="24.75" customHeight="1" x14ac:dyDescent="0.15">
      <c r="A55" s="101" t="str">
        <f t="shared" ref="A55:A105" si="59">IF(B55="","",A54+1)</f>
        <v/>
      </c>
      <c r="B55" s="59"/>
      <c r="C55" s="60"/>
      <c r="D55" s="60"/>
      <c r="E55" s="60"/>
      <c r="F55" s="78"/>
      <c r="G55" s="78"/>
      <c r="H55" s="78"/>
      <c r="I55" s="78"/>
      <c r="J55" s="61"/>
      <c r="K55" s="62"/>
      <c r="L55" s="62"/>
      <c r="M55" s="61"/>
      <c r="N55" s="62"/>
      <c r="O55" s="62"/>
      <c r="P55" s="61"/>
      <c r="Q55" s="61"/>
      <c r="R55" s="61"/>
      <c r="S55" s="61"/>
      <c r="T55" s="61"/>
      <c r="U55" s="62"/>
      <c r="V55" s="63"/>
      <c r="W55" s="62"/>
      <c r="X55" s="111" t="str">
        <f t="shared" si="13"/>
        <v/>
      </c>
      <c r="Y55" s="137"/>
      <c r="Z55" s="101" t="str">
        <f t="shared" ref="Z55:Z105" si="60">IF(AND(V55="",W55=""),"","オープン")</f>
        <v/>
      </c>
      <c r="AA55" s="12"/>
      <c r="AB55" s="71">
        <f t="shared" ref="AB55:AB105" si="61">IF(J55="",0,1)</f>
        <v>0</v>
      </c>
      <c r="AC55" s="71">
        <f t="shared" ref="AC55:AC105" si="62">IF(M55="",0,1)</f>
        <v>0</v>
      </c>
      <c r="AD55" s="71">
        <f t="shared" ref="AD55:AD105" si="63">IF(P55="",0,1)</f>
        <v>0</v>
      </c>
      <c r="AE55" s="71">
        <f t="shared" ref="AE55:AE105" si="64">SUM(AB55:AD55)</f>
        <v>0</v>
      </c>
      <c r="AF55" s="71">
        <f t="shared" ref="AF55:AF105" si="65">IF(J55="",0,IF(J55=M55,1,IF(M55="",0,IF(J55=P55,1,IF(M55=P55,1,0)))))</f>
        <v>0</v>
      </c>
      <c r="AG55" s="72" t="str">
        <f>IF(F55="","",IF(V55="",申込書!$AB$6,LEFT(V55,2)&amp;RIGHT(V55,3)))</f>
        <v/>
      </c>
      <c r="AH55" s="72" t="str">
        <f t="shared" ref="AH55:AH105" si="66">IF(OR(F55="",V55=""),"",LEFT(V55,2)&amp;RIGHT(V55,3))</f>
        <v/>
      </c>
      <c r="AI55" s="72" t="str">
        <f t="shared" ref="AI55:AI105" si="67">IF(OR(G55="",W55=""),"",W55)</f>
        <v/>
      </c>
      <c r="AJ55" s="73"/>
      <c r="AK55" s="75" t="s">
        <v>88</v>
      </c>
      <c r="AL55" s="56">
        <v>600</v>
      </c>
      <c r="AQ55" s="40">
        <v>50</v>
      </c>
      <c r="AR55" s="40">
        <f t="shared" ref="AR55:AR105" si="68">IF(OR(AU55="",BH55=5),AR54,AR54+1)</f>
        <v>0</v>
      </c>
      <c r="AS55" s="40" t="str">
        <f t="shared" ref="AS55:AS105" si="69">IF(OR(AU55="",BH55=5),"",AR55)</f>
        <v/>
      </c>
      <c r="AT55" s="56">
        <f t="shared" ref="AT55:AT105" si="70">LEN(TRIM(F55))+LEN(TRIM(G55))</f>
        <v>0</v>
      </c>
      <c r="AU55" s="56" t="str">
        <f t="shared" ref="AU55:AU105" si="71">IF(AND(J55="",M55=""),"",IF(AT55=2,TRIM(F55)&amp;"      "&amp;TRIM(G55),IF(AT55=3,TRIM(F55)&amp;"    "&amp;TRIM(G55),IF(AT55=4,TRIM(F55)&amp;"  "&amp;TRIM(G55),TRIM(F55)&amp;TRIM(G55)))))</f>
        <v/>
      </c>
      <c r="AV55" s="56" t="str">
        <f t="shared" ref="AV55:AV105" si="72">IF(AU55="","",F55&amp;"  "&amp;G55)</f>
        <v/>
      </c>
      <c r="AW55" s="56">
        <f t="shared" ref="AW55:AW105" si="73">IF(BI55&lt;2,AX55,AX55+5)</f>
        <v>10</v>
      </c>
      <c r="AX55" s="56">
        <f t="shared" ref="AX55:AX105" si="74">IF(BI55=0,IF(BB55="","",IF(BB55&lt;25,18,BB55-MOD(BB55,5))),IF(BB55&lt;9,1,IF(AND(BB55&gt;8,BB55&lt;11),2,IF(AND(BB55&gt;10,BB55&lt;13),3,IF(AND(BB55&gt;12,BB55&lt;15),4,5)))))</f>
        <v>5</v>
      </c>
      <c r="AY55" s="56">
        <v>0</v>
      </c>
      <c r="AZ55" s="56" t="str">
        <f t="shared" ref="AZ55:AZ105" si="75">H55&amp;" "&amp;I55</f>
        <v xml:space="preserve"> </v>
      </c>
      <c r="BA55" s="56">
        <v>50</v>
      </c>
      <c r="BB55" s="56" t="str">
        <f t="shared" si="58"/>
        <v/>
      </c>
      <c r="BC55" s="56" t="str">
        <f t="shared" ref="BC55:BC105" si="76">YEAR(B55)&amp;RIGHT("0"&amp;MONTH(B55),2)&amp;RIGHT("0"&amp;DAY(B55),2)</f>
        <v>19000100</v>
      </c>
      <c r="BD55" s="56" t="str">
        <f t="shared" si="25"/>
        <v/>
      </c>
      <c r="BE55" s="56" t="str">
        <f t="shared" si="26"/>
        <v/>
      </c>
      <c r="BF55" s="56" t="str">
        <f t="shared" ref="BF55:BF105" si="77">IF(B55="","",INT(($AO$2-BC55)/10000))</f>
        <v/>
      </c>
      <c r="BG55" s="56">
        <f t="shared" ref="BG55:BG105" si="78">IF(C55="100歳",1,IF(C55="他チーム",5,0))</f>
        <v>0</v>
      </c>
      <c r="BH55" s="56">
        <f t="shared" ref="BH55:BH105" si="79">IF(F55="",0,IF(AND(V55="",W55=""),0,5))</f>
        <v>0</v>
      </c>
      <c r="BI55" s="56" t="str">
        <f t="shared" si="28"/>
        <v/>
      </c>
      <c r="BJ55" s="41" t="str">
        <f t="shared" si="29"/>
        <v/>
      </c>
      <c r="BK55" s="41" t="str">
        <f t="shared" si="30"/>
        <v/>
      </c>
      <c r="BL55" s="41" t="str">
        <f t="shared" si="31"/>
        <v/>
      </c>
      <c r="BM55" s="41" t="str">
        <f t="shared" si="32"/>
        <v/>
      </c>
      <c r="BN55" s="41" t="str">
        <f t="shared" si="33"/>
        <v/>
      </c>
      <c r="BO55" s="41">
        <f t="shared" si="34"/>
        <v>0</v>
      </c>
      <c r="BP55" s="41" t="str">
        <f t="shared" si="35"/>
        <v/>
      </c>
      <c r="BQ55" s="41" t="str">
        <f t="shared" si="36"/>
        <v/>
      </c>
      <c r="BR55" s="41">
        <f t="shared" si="37"/>
        <v>0</v>
      </c>
      <c r="BS55" s="41" t="str">
        <f t="shared" ref="BS55:BS105" si="80">IF(P55="","",VLOOKUP(P55,$AL$6:$AO$16,3,0))</f>
        <v/>
      </c>
      <c r="BT55" s="41" t="str">
        <f t="shared" ref="BT55:BT105" si="81">IF(P55="","",VLOOKUP(P55,$AL$6:$AO$16,4,0))</f>
        <v/>
      </c>
      <c r="BU55" s="85" t="str">
        <f t="shared" ref="BU55:BU105" si="82">IF(K55="","999:99.99"," "&amp;LEFT(RIGHT("        "&amp;TEXT(K55,"0.00"),7),2)&amp;":"&amp;RIGHT(TEXT(K55,"0.00"),5))</f>
        <v>999:99.99</v>
      </c>
      <c r="BV55" s="85" t="str">
        <f t="shared" ref="BV55:BV105" si="83">IF(N55="","999:99.99"," "&amp;LEFT(RIGHT("        "&amp;TEXT(N55,"0.00"),7),2)&amp;":"&amp;RIGHT(TEXT(N55,"0.00"),5))</f>
        <v>999:99.99</v>
      </c>
      <c r="BW55" s="85" t="str">
        <f t="shared" ref="BW55:BW105" si="84">IF(U55="","999:99.99"," "&amp;LEFT(RIGHT("        "&amp;TEXT(U55,"0.00"),7),2)&amp;":"&amp;RIGHT(TEXT(U55,"0.00"),5))</f>
        <v>999:99.99</v>
      </c>
      <c r="BX55" s="89" t="str">
        <f t="shared" ref="BX55:BX105" si="85">IF(B55="","1980/1/1",B55)</f>
        <v>1980/1/1</v>
      </c>
      <c r="BZ55" s="100"/>
      <c r="CA55" s="100"/>
      <c r="CB55" s="100"/>
      <c r="CC55" s="100"/>
    </row>
    <row r="56" spans="1:81" ht="24.75" customHeight="1" x14ac:dyDescent="0.15">
      <c r="A56" s="101" t="str">
        <f t="shared" si="59"/>
        <v/>
      </c>
      <c r="B56" s="97"/>
      <c r="C56" s="60"/>
      <c r="D56" s="60"/>
      <c r="E56" s="60"/>
      <c r="F56" s="78"/>
      <c r="G56" s="78"/>
      <c r="H56" s="78"/>
      <c r="I56" s="78"/>
      <c r="J56" s="61"/>
      <c r="K56" s="62"/>
      <c r="L56" s="62"/>
      <c r="M56" s="61"/>
      <c r="N56" s="62"/>
      <c r="O56" s="62"/>
      <c r="P56" s="61"/>
      <c r="Q56" s="61"/>
      <c r="R56" s="61"/>
      <c r="S56" s="61"/>
      <c r="T56" s="61"/>
      <c r="U56" s="62"/>
      <c r="V56" s="63"/>
      <c r="W56" s="62"/>
      <c r="X56" s="111" t="str">
        <f t="shared" si="13"/>
        <v/>
      </c>
      <c r="Y56" s="137"/>
      <c r="Z56" s="101" t="str">
        <f t="shared" si="60"/>
        <v/>
      </c>
      <c r="AA56" s="12"/>
      <c r="AB56" s="71">
        <f t="shared" si="61"/>
        <v>0</v>
      </c>
      <c r="AC56" s="71">
        <f t="shared" si="62"/>
        <v>0</v>
      </c>
      <c r="AD56" s="71">
        <f t="shared" si="63"/>
        <v>0</v>
      </c>
      <c r="AE56" s="71">
        <f t="shared" si="64"/>
        <v>0</v>
      </c>
      <c r="AF56" s="71">
        <f t="shared" si="65"/>
        <v>0</v>
      </c>
      <c r="AG56" s="72" t="str">
        <f>IF(F56="","",IF(V56="",申込書!$AB$6,LEFT(V56,2)&amp;RIGHT(V56,3)))</f>
        <v/>
      </c>
      <c r="AH56" s="72" t="str">
        <f t="shared" si="66"/>
        <v/>
      </c>
      <c r="AI56" s="72" t="str">
        <f t="shared" si="67"/>
        <v/>
      </c>
      <c r="AJ56" s="73"/>
      <c r="AK56" s="75" t="s">
        <v>89</v>
      </c>
      <c r="AL56" s="56">
        <v>700</v>
      </c>
      <c r="AQ56" s="40">
        <v>51</v>
      </c>
      <c r="AR56" s="40">
        <f t="shared" si="68"/>
        <v>0</v>
      </c>
      <c r="AS56" s="40" t="str">
        <f t="shared" si="69"/>
        <v/>
      </c>
      <c r="AT56" s="56">
        <f t="shared" si="70"/>
        <v>0</v>
      </c>
      <c r="AU56" s="56" t="str">
        <f t="shared" si="71"/>
        <v/>
      </c>
      <c r="AV56" s="56" t="str">
        <f t="shared" si="72"/>
        <v/>
      </c>
      <c r="AW56" s="56">
        <f t="shared" si="73"/>
        <v>10</v>
      </c>
      <c r="AX56" s="56">
        <f t="shared" si="74"/>
        <v>5</v>
      </c>
      <c r="AY56" s="56">
        <v>0</v>
      </c>
      <c r="AZ56" s="56" t="str">
        <f t="shared" si="75"/>
        <v xml:space="preserve"> </v>
      </c>
      <c r="BA56" s="56">
        <v>51</v>
      </c>
      <c r="BB56" s="56" t="str">
        <f t="shared" si="58"/>
        <v/>
      </c>
      <c r="BC56" s="56" t="str">
        <f t="shared" si="76"/>
        <v>19000100</v>
      </c>
      <c r="BD56" s="56" t="str">
        <f t="shared" si="25"/>
        <v/>
      </c>
      <c r="BE56" s="56" t="str">
        <f t="shared" si="26"/>
        <v/>
      </c>
      <c r="BF56" s="56" t="str">
        <f t="shared" si="77"/>
        <v/>
      </c>
      <c r="BG56" s="56">
        <f t="shared" si="78"/>
        <v>0</v>
      </c>
      <c r="BH56" s="56">
        <f t="shared" si="79"/>
        <v>0</v>
      </c>
      <c r="BI56" s="56" t="str">
        <f t="shared" si="28"/>
        <v/>
      </c>
      <c r="BJ56" s="41" t="str">
        <f t="shared" si="29"/>
        <v/>
      </c>
      <c r="BK56" s="41" t="str">
        <f t="shared" si="30"/>
        <v/>
      </c>
      <c r="BL56" s="41" t="str">
        <f t="shared" si="31"/>
        <v/>
      </c>
      <c r="BM56" s="41" t="str">
        <f t="shared" si="32"/>
        <v/>
      </c>
      <c r="BN56" s="41" t="str">
        <f t="shared" si="33"/>
        <v/>
      </c>
      <c r="BO56" s="41">
        <f t="shared" si="34"/>
        <v>0</v>
      </c>
      <c r="BP56" s="41" t="str">
        <f t="shared" si="35"/>
        <v/>
      </c>
      <c r="BQ56" s="41" t="str">
        <f t="shared" si="36"/>
        <v/>
      </c>
      <c r="BR56" s="41">
        <f t="shared" si="37"/>
        <v>0</v>
      </c>
      <c r="BS56" s="41" t="str">
        <f t="shared" si="80"/>
        <v/>
      </c>
      <c r="BT56" s="41" t="str">
        <f t="shared" si="81"/>
        <v/>
      </c>
      <c r="BU56" s="85" t="str">
        <f t="shared" si="82"/>
        <v>999:99.99</v>
      </c>
      <c r="BV56" s="85" t="str">
        <f t="shared" si="83"/>
        <v>999:99.99</v>
      </c>
      <c r="BW56" s="85" t="str">
        <f t="shared" si="84"/>
        <v>999:99.99</v>
      </c>
      <c r="BX56" s="89" t="str">
        <f t="shared" si="85"/>
        <v>1980/1/1</v>
      </c>
      <c r="BZ56" s="100"/>
      <c r="CA56" s="100"/>
      <c r="CB56" s="100"/>
      <c r="CC56" s="100"/>
    </row>
    <row r="57" spans="1:81" ht="24.75" customHeight="1" x14ac:dyDescent="0.15">
      <c r="A57" s="101" t="str">
        <f t="shared" si="59"/>
        <v/>
      </c>
      <c r="B57" s="59"/>
      <c r="C57" s="60"/>
      <c r="D57" s="60"/>
      <c r="E57" s="60"/>
      <c r="F57" s="78"/>
      <c r="G57" s="78"/>
      <c r="H57" s="78"/>
      <c r="I57" s="78"/>
      <c r="J57" s="61"/>
      <c r="K57" s="62"/>
      <c r="L57" s="62"/>
      <c r="M57" s="61"/>
      <c r="N57" s="62"/>
      <c r="O57" s="62"/>
      <c r="P57" s="61"/>
      <c r="Q57" s="61"/>
      <c r="R57" s="61"/>
      <c r="S57" s="61"/>
      <c r="T57" s="61"/>
      <c r="U57" s="62"/>
      <c r="V57" s="63"/>
      <c r="W57" s="62"/>
      <c r="X57" s="111" t="str">
        <f t="shared" si="13"/>
        <v/>
      </c>
      <c r="Y57" s="137"/>
      <c r="Z57" s="101" t="str">
        <f t="shared" si="60"/>
        <v/>
      </c>
      <c r="AA57" s="12"/>
      <c r="AB57" s="71">
        <f t="shared" si="61"/>
        <v>0</v>
      </c>
      <c r="AC57" s="71">
        <f t="shared" si="62"/>
        <v>0</v>
      </c>
      <c r="AD57" s="71">
        <f t="shared" si="63"/>
        <v>0</v>
      </c>
      <c r="AE57" s="71">
        <f t="shared" si="64"/>
        <v>0</v>
      </c>
      <c r="AF57" s="71">
        <f t="shared" si="65"/>
        <v>0</v>
      </c>
      <c r="AG57" s="72" t="str">
        <f>IF(F57="","",IF(V57="",申込書!$AB$6,LEFT(V57,2)&amp;RIGHT(V57,3)))</f>
        <v/>
      </c>
      <c r="AH57" s="72" t="str">
        <f t="shared" si="66"/>
        <v/>
      </c>
      <c r="AI57" s="72" t="str">
        <f t="shared" si="67"/>
        <v/>
      </c>
      <c r="AJ57" s="73"/>
      <c r="AK57" s="75" t="s">
        <v>90</v>
      </c>
      <c r="AL57" s="56">
        <v>800</v>
      </c>
      <c r="AQ57" s="40">
        <v>52</v>
      </c>
      <c r="AR57" s="40">
        <f t="shared" si="68"/>
        <v>0</v>
      </c>
      <c r="AS57" s="40" t="str">
        <f t="shared" si="69"/>
        <v/>
      </c>
      <c r="AT57" s="56">
        <f t="shared" si="70"/>
        <v>0</v>
      </c>
      <c r="AU57" s="56" t="str">
        <f t="shared" si="71"/>
        <v/>
      </c>
      <c r="AV57" s="56" t="str">
        <f t="shared" si="72"/>
        <v/>
      </c>
      <c r="AW57" s="56">
        <f t="shared" si="73"/>
        <v>10</v>
      </c>
      <c r="AX57" s="56">
        <f t="shared" si="74"/>
        <v>5</v>
      </c>
      <c r="AY57" s="56">
        <v>0</v>
      </c>
      <c r="AZ57" s="56" t="str">
        <f t="shared" si="75"/>
        <v xml:space="preserve"> </v>
      </c>
      <c r="BA57" s="56">
        <v>52</v>
      </c>
      <c r="BB57" s="56" t="str">
        <f t="shared" si="58"/>
        <v/>
      </c>
      <c r="BC57" s="56" t="str">
        <f t="shared" si="76"/>
        <v>19000100</v>
      </c>
      <c r="BD57" s="56" t="str">
        <f t="shared" si="25"/>
        <v/>
      </c>
      <c r="BE57" s="56" t="str">
        <f t="shared" si="26"/>
        <v/>
      </c>
      <c r="BF57" s="56" t="str">
        <f t="shared" si="77"/>
        <v/>
      </c>
      <c r="BG57" s="56">
        <f t="shared" si="78"/>
        <v>0</v>
      </c>
      <c r="BH57" s="56">
        <f t="shared" si="79"/>
        <v>0</v>
      </c>
      <c r="BI57" s="56" t="str">
        <f t="shared" si="28"/>
        <v/>
      </c>
      <c r="BJ57" s="41" t="str">
        <f t="shared" si="29"/>
        <v/>
      </c>
      <c r="BK57" s="41" t="str">
        <f t="shared" si="30"/>
        <v/>
      </c>
      <c r="BL57" s="41" t="str">
        <f t="shared" si="31"/>
        <v/>
      </c>
      <c r="BM57" s="41" t="str">
        <f t="shared" si="32"/>
        <v/>
      </c>
      <c r="BN57" s="41" t="str">
        <f t="shared" si="33"/>
        <v/>
      </c>
      <c r="BO57" s="41">
        <f t="shared" si="34"/>
        <v>0</v>
      </c>
      <c r="BP57" s="41" t="str">
        <f t="shared" si="35"/>
        <v/>
      </c>
      <c r="BQ57" s="41" t="str">
        <f t="shared" si="36"/>
        <v/>
      </c>
      <c r="BR57" s="41">
        <f t="shared" si="37"/>
        <v>0</v>
      </c>
      <c r="BS57" s="41" t="str">
        <f t="shared" si="80"/>
        <v/>
      </c>
      <c r="BT57" s="41" t="str">
        <f t="shared" si="81"/>
        <v/>
      </c>
      <c r="BU57" s="85" t="str">
        <f t="shared" si="82"/>
        <v>999:99.99</v>
      </c>
      <c r="BV57" s="85" t="str">
        <f t="shared" si="83"/>
        <v>999:99.99</v>
      </c>
      <c r="BW57" s="85" t="str">
        <f t="shared" si="84"/>
        <v>999:99.99</v>
      </c>
      <c r="BX57" s="89" t="str">
        <f t="shared" si="85"/>
        <v>1980/1/1</v>
      </c>
      <c r="BZ57" s="100"/>
      <c r="CA57" s="100"/>
      <c r="CB57" s="100"/>
      <c r="CC57" s="100"/>
    </row>
    <row r="58" spans="1:81" ht="24.75" customHeight="1" x14ac:dyDescent="0.15">
      <c r="A58" s="101" t="str">
        <f t="shared" si="59"/>
        <v/>
      </c>
      <c r="B58" s="59"/>
      <c r="C58" s="60"/>
      <c r="D58" s="60"/>
      <c r="E58" s="60"/>
      <c r="F58" s="61"/>
      <c r="G58" s="61"/>
      <c r="H58" s="61"/>
      <c r="I58" s="61"/>
      <c r="J58" s="61"/>
      <c r="K58" s="62"/>
      <c r="L58" s="62"/>
      <c r="M58" s="61"/>
      <c r="N58" s="62"/>
      <c r="O58" s="62"/>
      <c r="P58" s="61"/>
      <c r="Q58" s="61"/>
      <c r="R58" s="61"/>
      <c r="S58" s="61"/>
      <c r="T58" s="61"/>
      <c r="U58" s="62"/>
      <c r="V58" s="63"/>
      <c r="W58" s="62"/>
      <c r="X58" s="111" t="str">
        <f t="shared" si="13"/>
        <v/>
      </c>
      <c r="Y58" s="137"/>
      <c r="Z58" s="101" t="str">
        <f t="shared" si="60"/>
        <v/>
      </c>
      <c r="AA58" s="12"/>
      <c r="AB58" s="71">
        <f t="shared" si="61"/>
        <v>0</v>
      </c>
      <c r="AC58" s="71">
        <f t="shared" si="62"/>
        <v>0</v>
      </c>
      <c r="AD58" s="71">
        <f t="shared" si="63"/>
        <v>0</v>
      </c>
      <c r="AE58" s="71">
        <f t="shared" si="64"/>
        <v>0</v>
      </c>
      <c r="AF58" s="71">
        <f t="shared" si="65"/>
        <v>0</v>
      </c>
      <c r="AG58" s="72" t="str">
        <f>IF(F58="","",IF(V58="",申込書!$AB$6,LEFT(V58,2)&amp;RIGHT(V58,3)))</f>
        <v/>
      </c>
      <c r="AH58" s="72" t="str">
        <f t="shared" si="66"/>
        <v/>
      </c>
      <c r="AI58" s="72" t="str">
        <f t="shared" si="67"/>
        <v/>
      </c>
      <c r="AJ58" s="73"/>
      <c r="AK58" s="75" t="s">
        <v>91</v>
      </c>
      <c r="AL58" s="56">
        <v>930</v>
      </c>
      <c r="AQ58" s="40">
        <v>53</v>
      </c>
      <c r="AR58" s="40">
        <f t="shared" si="68"/>
        <v>0</v>
      </c>
      <c r="AS58" s="40" t="str">
        <f t="shared" si="69"/>
        <v/>
      </c>
      <c r="AT58" s="56">
        <f t="shared" si="70"/>
        <v>0</v>
      </c>
      <c r="AU58" s="56" t="str">
        <f t="shared" si="71"/>
        <v/>
      </c>
      <c r="AV58" s="56" t="str">
        <f t="shared" si="72"/>
        <v/>
      </c>
      <c r="AW58" s="56">
        <f t="shared" si="73"/>
        <v>10</v>
      </c>
      <c r="AX58" s="56">
        <f t="shared" si="74"/>
        <v>5</v>
      </c>
      <c r="AY58" s="56">
        <v>0</v>
      </c>
      <c r="AZ58" s="56" t="str">
        <f t="shared" si="75"/>
        <v xml:space="preserve"> </v>
      </c>
      <c r="BA58" s="56">
        <v>53</v>
      </c>
      <c r="BB58" s="56" t="str">
        <f t="shared" si="58"/>
        <v/>
      </c>
      <c r="BC58" s="56" t="str">
        <f t="shared" si="76"/>
        <v>19000100</v>
      </c>
      <c r="BD58" s="56" t="str">
        <f t="shared" si="25"/>
        <v/>
      </c>
      <c r="BE58" s="56" t="str">
        <f t="shared" si="26"/>
        <v/>
      </c>
      <c r="BF58" s="56" t="str">
        <f t="shared" si="77"/>
        <v/>
      </c>
      <c r="BG58" s="56">
        <f t="shared" si="78"/>
        <v>0</v>
      </c>
      <c r="BH58" s="56">
        <f t="shared" si="79"/>
        <v>0</v>
      </c>
      <c r="BI58" s="56" t="str">
        <f t="shared" si="28"/>
        <v/>
      </c>
      <c r="BJ58" s="41" t="str">
        <f t="shared" si="29"/>
        <v/>
      </c>
      <c r="BK58" s="41" t="str">
        <f t="shared" si="30"/>
        <v/>
      </c>
      <c r="BL58" s="41" t="str">
        <f t="shared" si="31"/>
        <v/>
      </c>
      <c r="BM58" s="41" t="str">
        <f t="shared" si="32"/>
        <v/>
      </c>
      <c r="BN58" s="41" t="str">
        <f t="shared" si="33"/>
        <v/>
      </c>
      <c r="BO58" s="41">
        <f t="shared" si="34"/>
        <v>0</v>
      </c>
      <c r="BP58" s="41" t="str">
        <f t="shared" si="35"/>
        <v/>
      </c>
      <c r="BQ58" s="41" t="str">
        <f t="shared" si="36"/>
        <v/>
      </c>
      <c r="BR58" s="41">
        <f t="shared" si="37"/>
        <v>0</v>
      </c>
      <c r="BS58" s="41" t="str">
        <f t="shared" si="80"/>
        <v/>
      </c>
      <c r="BT58" s="41" t="str">
        <f t="shared" si="81"/>
        <v/>
      </c>
      <c r="BU58" s="85" t="str">
        <f t="shared" si="82"/>
        <v>999:99.99</v>
      </c>
      <c r="BV58" s="85" t="str">
        <f t="shared" si="83"/>
        <v>999:99.99</v>
      </c>
      <c r="BW58" s="85" t="str">
        <f t="shared" si="84"/>
        <v>999:99.99</v>
      </c>
      <c r="BX58" s="89" t="str">
        <f t="shared" si="85"/>
        <v>1980/1/1</v>
      </c>
      <c r="BZ58" s="100"/>
      <c r="CA58" s="100"/>
      <c r="CB58" s="100"/>
      <c r="CC58" s="100"/>
    </row>
    <row r="59" spans="1:81" ht="24.75" customHeight="1" x14ac:dyDescent="0.15">
      <c r="A59" s="101" t="str">
        <f t="shared" si="59"/>
        <v/>
      </c>
      <c r="B59" s="59"/>
      <c r="C59" s="60"/>
      <c r="D59" s="60"/>
      <c r="E59" s="60"/>
      <c r="F59" s="61"/>
      <c r="G59" s="61"/>
      <c r="H59" s="61"/>
      <c r="I59" s="61"/>
      <c r="J59" s="61"/>
      <c r="K59" s="62"/>
      <c r="L59" s="62"/>
      <c r="M59" s="61"/>
      <c r="N59" s="62"/>
      <c r="O59" s="62"/>
      <c r="P59" s="61"/>
      <c r="Q59" s="61"/>
      <c r="R59" s="61"/>
      <c r="S59" s="61"/>
      <c r="T59" s="61"/>
      <c r="U59" s="62"/>
      <c r="V59" s="63"/>
      <c r="W59" s="62"/>
      <c r="X59" s="111" t="str">
        <f t="shared" si="13"/>
        <v/>
      </c>
      <c r="Y59" s="137"/>
      <c r="Z59" s="101" t="str">
        <f t="shared" si="60"/>
        <v/>
      </c>
      <c r="AA59" s="12"/>
      <c r="AB59" s="71">
        <f t="shared" si="61"/>
        <v>0</v>
      </c>
      <c r="AC59" s="71">
        <f t="shared" si="62"/>
        <v>0</v>
      </c>
      <c r="AD59" s="71">
        <f t="shared" si="63"/>
        <v>0</v>
      </c>
      <c r="AE59" s="71">
        <f t="shared" si="64"/>
        <v>0</v>
      </c>
      <c r="AF59" s="71">
        <f t="shared" si="65"/>
        <v>0</v>
      </c>
      <c r="AG59" s="72" t="str">
        <f>IF(F59="","",IF(V59="",申込書!$AB$6,LEFT(V59,2)&amp;RIGHT(V59,3)))</f>
        <v/>
      </c>
      <c r="AH59" s="72" t="str">
        <f t="shared" si="66"/>
        <v/>
      </c>
      <c r="AI59" s="72" t="str">
        <f t="shared" si="67"/>
        <v/>
      </c>
      <c r="AJ59" s="73"/>
      <c r="AK59" s="75" t="s">
        <v>92</v>
      </c>
      <c r="AL59" s="56">
        <v>1100</v>
      </c>
      <c r="AQ59" s="40">
        <v>54</v>
      </c>
      <c r="AR59" s="40">
        <f t="shared" si="68"/>
        <v>0</v>
      </c>
      <c r="AS59" s="40" t="str">
        <f t="shared" si="69"/>
        <v/>
      </c>
      <c r="AT59" s="56">
        <f t="shared" si="70"/>
        <v>0</v>
      </c>
      <c r="AU59" s="56" t="str">
        <f t="shared" si="71"/>
        <v/>
      </c>
      <c r="AV59" s="56" t="str">
        <f t="shared" si="72"/>
        <v/>
      </c>
      <c r="AW59" s="56">
        <f t="shared" si="73"/>
        <v>10</v>
      </c>
      <c r="AX59" s="56">
        <f t="shared" si="74"/>
        <v>5</v>
      </c>
      <c r="AY59" s="56">
        <v>0</v>
      </c>
      <c r="AZ59" s="56" t="str">
        <f t="shared" si="75"/>
        <v xml:space="preserve"> </v>
      </c>
      <c r="BA59" s="56">
        <v>54</v>
      </c>
      <c r="BB59" s="56" t="str">
        <f t="shared" si="58"/>
        <v/>
      </c>
      <c r="BC59" s="56" t="str">
        <f t="shared" si="76"/>
        <v>19000100</v>
      </c>
      <c r="BD59" s="56" t="str">
        <f t="shared" si="25"/>
        <v/>
      </c>
      <c r="BE59" s="56" t="str">
        <f t="shared" si="26"/>
        <v/>
      </c>
      <c r="BF59" s="56" t="str">
        <f t="shared" si="77"/>
        <v/>
      </c>
      <c r="BG59" s="56">
        <f t="shared" si="78"/>
        <v>0</v>
      </c>
      <c r="BH59" s="56">
        <f t="shared" si="79"/>
        <v>0</v>
      </c>
      <c r="BI59" s="56" t="str">
        <f t="shared" si="28"/>
        <v/>
      </c>
      <c r="BJ59" s="41" t="str">
        <f t="shared" si="29"/>
        <v/>
      </c>
      <c r="BK59" s="41" t="str">
        <f t="shared" si="30"/>
        <v/>
      </c>
      <c r="BL59" s="41" t="str">
        <f t="shared" si="31"/>
        <v/>
      </c>
      <c r="BM59" s="41" t="str">
        <f t="shared" si="32"/>
        <v/>
      </c>
      <c r="BN59" s="41" t="str">
        <f t="shared" si="33"/>
        <v/>
      </c>
      <c r="BO59" s="41">
        <f t="shared" si="34"/>
        <v>0</v>
      </c>
      <c r="BP59" s="41" t="str">
        <f t="shared" si="35"/>
        <v/>
      </c>
      <c r="BQ59" s="41" t="str">
        <f t="shared" si="36"/>
        <v/>
      </c>
      <c r="BR59" s="41">
        <f t="shared" si="37"/>
        <v>0</v>
      </c>
      <c r="BS59" s="41" t="str">
        <f t="shared" si="80"/>
        <v/>
      </c>
      <c r="BT59" s="41" t="str">
        <f t="shared" si="81"/>
        <v/>
      </c>
      <c r="BU59" s="85" t="str">
        <f t="shared" si="82"/>
        <v>999:99.99</v>
      </c>
      <c r="BV59" s="85" t="str">
        <f t="shared" si="83"/>
        <v>999:99.99</v>
      </c>
      <c r="BW59" s="85" t="str">
        <f t="shared" si="84"/>
        <v>999:99.99</v>
      </c>
      <c r="BX59" s="89" t="str">
        <f t="shared" si="85"/>
        <v>1980/1/1</v>
      </c>
      <c r="BZ59" s="100"/>
      <c r="CA59" s="100"/>
      <c r="CB59" s="100"/>
      <c r="CC59" s="100"/>
    </row>
    <row r="60" spans="1:81" ht="24.75" customHeight="1" x14ac:dyDescent="0.15">
      <c r="A60" s="101" t="str">
        <f t="shared" si="59"/>
        <v/>
      </c>
      <c r="B60" s="59"/>
      <c r="C60" s="60"/>
      <c r="D60" s="60"/>
      <c r="E60" s="60"/>
      <c r="F60" s="61"/>
      <c r="G60" s="61"/>
      <c r="H60" s="61"/>
      <c r="I60" s="61"/>
      <c r="J60" s="61"/>
      <c r="K60" s="62"/>
      <c r="L60" s="62"/>
      <c r="M60" s="61"/>
      <c r="N60" s="62"/>
      <c r="O60" s="62"/>
      <c r="P60" s="61"/>
      <c r="Q60" s="61"/>
      <c r="R60" s="61"/>
      <c r="S60" s="61"/>
      <c r="T60" s="61"/>
      <c r="U60" s="62"/>
      <c r="V60" s="63"/>
      <c r="W60" s="62"/>
      <c r="X60" s="111" t="str">
        <f t="shared" si="13"/>
        <v/>
      </c>
      <c r="Y60" s="137"/>
      <c r="Z60" s="101" t="str">
        <f t="shared" si="60"/>
        <v/>
      </c>
      <c r="AA60" s="12"/>
      <c r="AB60" s="71">
        <f t="shared" si="61"/>
        <v>0</v>
      </c>
      <c r="AC60" s="71">
        <f t="shared" si="62"/>
        <v>0</v>
      </c>
      <c r="AD60" s="71">
        <f t="shared" si="63"/>
        <v>0</v>
      </c>
      <c r="AE60" s="71">
        <f t="shared" si="64"/>
        <v>0</v>
      </c>
      <c r="AF60" s="71">
        <f t="shared" si="65"/>
        <v>0</v>
      </c>
      <c r="AG60" s="72" t="str">
        <f>IF(F60="","",IF(V60="",申込書!$AB$6,LEFT(V60,2)&amp;RIGHT(V60,3)))</f>
        <v/>
      </c>
      <c r="AH60" s="72" t="str">
        <f t="shared" si="66"/>
        <v/>
      </c>
      <c r="AI60" s="72" t="str">
        <f t="shared" si="67"/>
        <v/>
      </c>
      <c r="AJ60" s="73"/>
      <c r="AK60" s="75" t="s">
        <v>93</v>
      </c>
      <c r="AL60" s="56">
        <v>1100</v>
      </c>
      <c r="AQ60" s="40">
        <v>55</v>
      </c>
      <c r="AR60" s="40">
        <f t="shared" si="68"/>
        <v>0</v>
      </c>
      <c r="AS60" s="40" t="str">
        <f t="shared" si="69"/>
        <v/>
      </c>
      <c r="AT60" s="56">
        <f t="shared" si="70"/>
        <v>0</v>
      </c>
      <c r="AU60" s="56" t="str">
        <f t="shared" si="71"/>
        <v/>
      </c>
      <c r="AV60" s="56" t="str">
        <f t="shared" si="72"/>
        <v/>
      </c>
      <c r="AW60" s="56">
        <f t="shared" si="73"/>
        <v>10</v>
      </c>
      <c r="AX60" s="56">
        <f t="shared" si="74"/>
        <v>5</v>
      </c>
      <c r="AY60" s="56">
        <v>0</v>
      </c>
      <c r="AZ60" s="56" t="str">
        <f t="shared" si="75"/>
        <v xml:space="preserve"> </v>
      </c>
      <c r="BA60" s="56">
        <v>55</v>
      </c>
      <c r="BB60" s="56" t="str">
        <f t="shared" si="58"/>
        <v/>
      </c>
      <c r="BC60" s="56" t="str">
        <f t="shared" si="76"/>
        <v>19000100</v>
      </c>
      <c r="BD60" s="56" t="str">
        <f t="shared" si="25"/>
        <v/>
      </c>
      <c r="BE60" s="56" t="str">
        <f t="shared" si="26"/>
        <v/>
      </c>
      <c r="BF60" s="56" t="str">
        <f t="shared" si="77"/>
        <v/>
      </c>
      <c r="BG60" s="56">
        <f t="shared" si="78"/>
        <v>0</v>
      </c>
      <c r="BH60" s="56">
        <f t="shared" si="79"/>
        <v>0</v>
      </c>
      <c r="BI60" s="56" t="str">
        <f t="shared" si="28"/>
        <v/>
      </c>
      <c r="BJ60" s="41" t="str">
        <f t="shared" si="29"/>
        <v/>
      </c>
      <c r="BK60" s="41" t="str">
        <f t="shared" si="30"/>
        <v/>
      </c>
      <c r="BL60" s="41" t="str">
        <f t="shared" si="31"/>
        <v/>
      </c>
      <c r="BM60" s="41" t="str">
        <f t="shared" si="32"/>
        <v/>
      </c>
      <c r="BN60" s="41" t="str">
        <f t="shared" si="33"/>
        <v/>
      </c>
      <c r="BO60" s="41">
        <f t="shared" si="34"/>
        <v>0</v>
      </c>
      <c r="BP60" s="41" t="str">
        <f t="shared" si="35"/>
        <v/>
      </c>
      <c r="BQ60" s="41" t="str">
        <f t="shared" si="36"/>
        <v/>
      </c>
      <c r="BR60" s="41">
        <f t="shared" si="37"/>
        <v>0</v>
      </c>
      <c r="BS60" s="41" t="str">
        <f t="shared" si="80"/>
        <v/>
      </c>
      <c r="BT60" s="41" t="str">
        <f t="shared" si="81"/>
        <v/>
      </c>
      <c r="BU60" s="85" t="str">
        <f t="shared" si="82"/>
        <v>999:99.99</v>
      </c>
      <c r="BV60" s="85" t="str">
        <f t="shared" si="83"/>
        <v>999:99.99</v>
      </c>
      <c r="BW60" s="85" t="str">
        <f t="shared" si="84"/>
        <v>999:99.99</v>
      </c>
      <c r="BX60" s="89" t="str">
        <f t="shared" si="85"/>
        <v>1980/1/1</v>
      </c>
      <c r="BZ60" s="100"/>
      <c r="CA60" s="100"/>
      <c r="CB60" s="100"/>
      <c r="CC60" s="100"/>
    </row>
    <row r="61" spans="1:81" ht="24.75" customHeight="1" x14ac:dyDescent="0.15">
      <c r="A61" s="101" t="str">
        <f t="shared" si="59"/>
        <v/>
      </c>
      <c r="B61" s="59"/>
      <c r="C61" s="60"/>
      <c r="D61" s="60"/>
      <c r="E61" s="60"/>
      <c r="F61" s="61"/>
      <c r="G61" s="61"/>
      <c r="H61" s="61"/>
      <c r="I61" s="61"/>
      <c r="J61" s="61"/>
      <c r="K61" s="62"/>
      <c r="L61" s="62"/>
      <c r="M61" s="61"/>
      <c r="N61" s="62"/>
      <c r="O61" s="62"/>
      <c r="P61" s="61"/>
      <c r="Q61" s="61"/>
      <c r="R61" s="61"/>
      <c r="S61" s="61"/>
      <c r="T61" s="61"/>
      <c r="U61" s="62"/>
      <c r="V61" s="63"/>
      <c r="W61" s="62"/>
      <c r="X61" s="111" t="str">
        <f t="shared" si="13"/>
        <v/>
      </c>
      <c r="Y61" s="137"/>
      <c r="Z61" s="101" t="str">
        <f t="shared" si="60"/>
        <v/>
      </c>
      <c r="AA61" s="12"/>
      <c r="AB61" s="71">
        <f t="shared" si="61"/>
        <v>0</v>
      </c>
      <c r="AC61" s="71">
        <f t="shared" si="62"/>
        <v>0</v>
      </c>
      <c r="AD61" s="71">
        <f t="shared" si="63"/>
        <v>0</v>
      </c>
      <c r="AE61" s="71">
        <f t="shared" si="64"/>
        <v>0</v>
      </c>
      <c r="AF61" s="71">
        <f t="shared" si="65"/>
        <v>0</v>
      </c>
      <c r="AG61" s="72" t="str">
        <f>IF(F61="","",IF(V61="",申込書!$AB$6,LEFT(V61,2)&amp;RIGHT(V61,3)))</f>
        <v/>
      </c>
      <c r="AH61" s="72" t="str">
        <f t="shared" si="66"/>
        <v/>
      </c>
      <c r="AI61" s="72" t="str">
        <f t="shared" si="67"/>
        <v/>
      </c>
      <c r="AJ61" s="73"/>
      <c r="AK61" s="75"/>
      <c r="AQ61" s="40">
        <v>56</v>
      </c>
      <c r="AR61" s="40">
        <f t="shared" si="68"/>
        <v>0</v>
      </c>
      <c r="AS61" s="40" t="str">
        <f t="shared" si="69"/>
        <v/>
      </c>
      <c r="AT61" s="56">
        <f t="shared" si="70"/>
        <v>0</v>
      </c>
      <c r="AU61" s="56" t="str">
        <f t="shared" si="71"/>
        <v/>
      </c>
      <c r="AV61" s="56" t="str">
        <f t="shared" si="72"/>
        <v/>
      </c>
      <c r="AW61" s="56">
        <f t="shared" si="73"/>
        <v>10</v>
      </c>
      <c r="AX61" s="56">
        <f t="shared" si="74"/>
        <v>5</v>
      </c>
      <c r="AY61" s="56">
        <v>0</v>
      </c>
      <c r="AZ61" s="56" t="str">
        <f t="shared" si="75"/>
        <v xml:space="preserve"> </v>
      </c>
      <c r="BA61" s="56">
        <v>56</v>
      </c>
      <c r="BB61" s="56" t="str">
        <f t="shared" si="58"/>
        <v/>
      </c>
      <c r="BC61" s="56" t="str">
        <f t="shared" si="76"/>
        <v>19000100</v>
      </c>
      <c r="BD61" s="56" t="str">
        <f t="shared" si="25"/>
        <v/>
      </c>
      <c r="BE61" s="56" t="str">
        <f t="shared" si="26"/>
        <v/>
      </c>
      <c r="BF61" s="56" t="str">
        <f t="shared" si="77"/>
        <v/>
      </c>
      <c r="BG61" s="56">
        <f t="shared" si="78"/>
        <v>0</v>
      </c>
      <c r="BH61" s="56">
        <f t="shared" si="79"/>
        <v>0</v>
      </c>
      <c r="BI61" s="56" t="str">
        <f t="shared" si="28"/>
        <v/>
      </c>
      <c r="BJ61" s="41" t="str">
        <f t="shared" si="29"/>
        <v/>
      </c>
      <c r="BK61" s="41" t="str">
        <f t="shared" si="30"/>
        <v/>
      </c>
      <c r="BL61" s="41" t="str">
        <f t="shared" si="31"/>
        <v/>
      </c>
      <c r="BM61" s="41" t="str">
        <f t="shared" si="32"/>
        <v/>
      </c>
      <c r="BN61" s="41" t="str">
        <f t="shared" si="33"/>
        <v/>
      </c>
      <c r="BO61" s="41">
        <f t="shared" si="34"/>
        <v>0</v>
      </c>
      <c r="BP61" s="41" t="str">
        <f t="shared" si="35"/>
        <v/>
      </c>
      <c r="BQ61" s="41" t="str">
        <f t="shared" si="36"/>
        <v/>
      </c>
      <c r="BR61" s="41">
        <f t="shared" si="37"/>
        <v>0</v>
      </c>
      <c r="BS61" s="41" t="str">
        <f t="shared" si="80"/>
        <v/>
      </c>
      <c r="BT61" s="41" t="str">
        <f t="shared" si="81"/>
        <v/>
      </c>
      <c r="BU61" s="85" t="str">
        <f t="shared" si="82"/>
        <v>999:99.99</v>
      </c>
      <c r="BV61" s="85" t="str">
        <f t="shared" si="83"/>
        <v>999:99.99</v>
      </c>
      <c r="BW61" s="85" t="str">
        <f t="shared" si="84"/>
        <v>999:99.99</v>
      </c>
      <c r="BX61" s="89" t="str">
        <f t="shared" si="85"/>
        <v>1980/1/1</v>
      </c>
      <c r="BZ61" s="100"/>
      <c r="CA61" s="100"/>
      <c r="CB61" s="100"/>
      <c r="CC61" s="100"/>
    </row>
    <row r="62" spans="1:81" ht="24.75" customHeight="1" x14ac:dyDescent="0.15">
      <c r="A62" s="101" t="str">
        <f t="shared" si="59"/>
        <v/>
      </c>
      <c r="B62" s="59"/>
      <c r="C62" s="60"/>
      <c r="D62" s="60"/>
      <c r="E62" s="60"/>
      <c r="F62" s="61"/>
      <c r="G62" s="61"/>
      <c r="H62" s="61"/>
      <c r="I62" s="61"/>
      <c r="J62" s="61"/>
      <c r="K62" s="62"/>
      <c r="L62" s="62"/>
      <c r="M62" s="61"/>
      <c r="N62" s="62"/>
      <c r="O62" s="62"/>
      <c r="P62" s="61"/>
      <c r="Q62" s="61"/>
      <c r="R62" s="61"/>
      <c r="S62" s="61"/>
      <c r="T62" s="61"/>
      <c r="U62" s="62"/>
      <c r="V62" s="63"/>
      <c r="W62" s="62"/>
      <c r="X62" s="111" t="str">
        <f t="shared" si="13"/>
        <v/>
      </c>
      <c r="Y62" s="137"/>
      <c r="Z62" s="101" t="str">
        <f t="shared" si="60"/>
        <v/>
      </c>
      <c r="AA62" s="12"/>
      <c r="AB62" s="71">
        <f t="shared" si="61"/>
        <v>0</v>
      </c>
      <c r="AC62" s="71">
        <f t="shared" si="62"/>
        <v>0</v>
      </c>
      <c r="AD62" s="71">
        <f t="shared" si="63"/>
        <v>0</v>
      </c>
      <c r="AE62" s="71">
        <f t="shared" si="64"/>
        <v>0</v>
      </c>
      <c r="AF62" s="71">
        <f t="shared" si="65"/>
        <v>0</v>
      </c>
      <c r="AG62" s="72" t="str">
        <f>IF(F62="","",IF(V62="",申込書!$AB$6,LEFT(V62,2)&amp;RIGHT(V62,3)))</f>
        <v/>
      </c>
      <c r="AH62" s="72" t="str">
        <f t="shared" si="66"/>
        <v/>
      </c>
      <c r="AI62" s="72" t="str">
        <f t="shared" si="67"/>
        <v/>
      </c>
      <c r="AJ62" s="73"/>
      <c r="AK62" s="75"/>
      <c r="AQ62" s="40">
        <v>57</v>
      </c>
      <c r="AR62" s="40">
        <f t="shared" si="68"/>
        <v>0</v>
      </c>
      <c r="AS62" s="40" t="str">
        <f t="shared" si="69"/>
        <v/>
      </c>
      <c r="AT62" s="56">
        <f t="shared" si="70"/>
        <v>0</v>
      </c>
      <c r="AU62" s="56" t="str">
        <f t="shared" si="71"/>
        <v/>
      </c>
      <c r="AV62" s="56" t="str">
        <f t="shared" si="72"/>
        <v/>
      </c>
      <c r="AW62" s="56">
        <f t="shared" si="73"/>
        <v>10</v>
      </c>
      <c r="AX62" s="56">
        <f t="shared" si="74"/>
        <v>5</v>
      </c>
      <c r="AY62" s="56">
        <v>0</v>
      </c>
      <c r="AZ62" s="56" t="str">
        <f t="shared" si="75"/>
        <v xml:space="preserve"> </v>
      </c>
      <c r="BA62" s="56">
        <v>57</v>
      </c>
      <c r="BB62" s="56" t="str">
        <f t="shared" si="58"/>
        <v/>
      </c>
      <c r="BC62" s="56" t="str">
        <f t="shared" si="76"/>
        <v>19000100</v>
      </c>
      <c r="BD62" s="56" t="str">
        <f t="shared" si="25"/>
        <v/>
      </c>
      <c r="BE62" s="56" t="str">
        <f t="shared" si="26"/>
        <v/>
      </c>
      <c r="BF62" s="56" t="str">
        <f t="shared" si="77"/>
        <v/>
      </c>
      <c r="BG62" s="56">
        <f t="shared" si="78"/>
        <v>0</v>
      </c>
      <c r="BH62" s="56">
        <f t="shared" si="79"/>
        <v>0</v>
      </c>
      <c r="BI62" s="56" t="str">
        <f t="shared" si="28"/>
        <v/>
      </c>
      <c r="BJ62" s="41" t="str">
        <f t="shared" si="29"/>
        <v/>
      </c>
      <c r="BK62" s="41" t="str">
        <f t="shared" si="30"/>
        <v/>
      </c>
      <c r="BL62" s="41" t="str">
        <f t="shared" si="31"/>
        <v/>
      </c>
      <c r="BM62" s="41" t="str">
        <f t="shared" si="32"/>
        <v/>
      </c>
      <c r="BN62" s="41" t="str">
        <f t="shared" si="33"/>
        <v/>
      </c>
      <c r="BO62" s="41">
        <f t="shared" si="34"/>
        <v>0</v>
      </c>
      <c r="BP62" s="41" t="str">
        <f t="shared" si="35"/>
        <v/>
      </c>
      <c r="BQ62" s="41" t="str">
        <f t="shared" si="36"/>
        <v/>
      </c>
      <c r="BR62" s="41">
        <f t="shared" si="37"/>
        <v>0</v>
      </c>
      <c r="BS62" s="41" t="str">
        <f t="shared" si="80"/>
        <v/>
      </c>
      <c r="BT62" s="41" t="str">
        <f t="shared" si="81"/>
        <v/>
      </c>
      <c r="BU62" s="85" t="str">
        <f t="shared" si="82"/>
        <v>999:99.99</v>
      </c>
      <c r="BV62" s="85" t="str">
        <f t="shared" si="83"/>
        <v>999:99.99</v>
      </c>
      <c r="BW62" s="85" t="str">
        <f t="shared" si="84"/>
        <v>999:99.99</v>
      </c>
      <c r="BX62" s="89" t="str">
        <f t="shared" si="85"/>
        <v>1980/1/1</v>
      </c>
      <c r="BZ62" s="100"/>
      <c r="CA62" s="100"/>
      <c r="CB62" s="100"/>
      <c r="CC62" s="100"/>
    </row>
    <row r="63" spans="1:81" ht="24.75" customHeight="1" x14ac:dyDescent="0.15">
      <c r="A63" s="101" t="str">
        <f t="shared" si="59"/>
        <v/>
      </c>
      <c r="B63" s="59"/>
      <c r="C63" s="60"/>
      <c r="D63" s="60"/>
      <c r="E63" s="60"/>
      <c r="F63" s="61"/>
      <c r="G63" s="61"/>
      <c r="H63" s="61"/>
      <c r="I63" s="61"/>
      <c r="J63" s="61"/>
      <c r="K63" s="62"/>
      <c r="L63" s="62"/>
      <c r="M63" s="61"/>
      <c r="N63" s="62"/>
      <c r="O63" s="62"/>
      <c r="P63" s="61"/>
      <c r="Q63" s="61"/>
      <c r="R63" s="61"/>
      <c r="S63" s="61"/>
      <c r="T63" s="61"/>
      <c r="U63" s="62"/>
      <c r="V63" s="63"/>
      <c r="W63" s="62"/>
      <c r="X63" s="111" t="str">
        <f t="shared" si="13"/>
        <v/>
      </c>
      <c r="Y63" s="137"/>
      <c r="Z63" s="101" t="str">
        <f t="shared" si="60"/>
        <v/>
      </c>
      <c r="AA63" s="12"/>
      <c r="AB63" s="71">
        <f t="shared" si="61"/>
        <v>0</v>
      </c>
      <c r="AC63" s="71">
        <f t="shared" si="62"/>
        <v>0</v>
      </c>
      <c r="AD63" s="71">
        <f t="shared" si="63"/>
        <v>0</v>
      </c>
      <c r="AE63" s="71">
        <f t="shared" si="64"/>
        <v>0</v>
      </c>
      <c r="AF63" s="71">
        <f t="shared" si="65"/>
        <v>0</v>
      </c>
      <c r="AG63" s="72" t="str">
        <f>IF(F63="","",IF(V63="",申込書!$AB$6,LEFT(V63,2)&amp;RIGHT(V63,3)))</f>
        <v/>
      </c>
      <c r="AH63" s="72" t="str">
        <f t="shared" si="66"/>
        <v/>
      </c>
      <c r="AI63" s="72" t="str">
        <f t="shared" si="67"/>
        <v/>
      </c>
      <c r="AJ63" s="73"/>
      <c r="AK63" s="75"/>
      <c r="AQ63" s="40">
        <v>58</v>
      </c>
      <c r="AR63" s="40">
        <f t="shared" si="68"/>
        <v>0</v>
      </c>
      <c r="AS63" s="40" t="str">
        <f t="shared" si="69"/>
        <v/>
      </c>
      <c r="AT63" s="56">
        <f t="shared" si="70"/>
        <v>0</v>
      </c>
      <c r="AU63" s="56" t="str">
        <f t="shared" si="71"/>
        <v/>
      </c>
      <c r="AV63" s="56" t="str">
        <f t="shared" si="72"/>
        <v/>
      </c>
      <c r="AW63" s="56">
        <f t="shared" si="73"/>
        <v>10</v>
      </c>
      <c r="AX63" s="56">
        <f t="shared" si="74"/>
        <v>5</v>
      </c>
      <c r="AY63" s="56">
        <v>0</v>
      </c>
      <c r="AZ63" s="56" t="str">
        <f t="shared" si="75"/>
        <v xml:space="preserve"> </v>
      </c>
      <c r="BA63" s="56">
        <v>58</v>
      </c>
      <c r="BB63" s="56" t="str">
        <f t="shared" si="58"/>
        <v/>
      </c>
      <c r="BC63" s="56" t="str">
        <f t="shared" si="76"/>
        <v>19000100</v>
      </c>
      <c r="BD63" s="56" t="str">
        <f t="shared" si="25"/>
        <v/>
      </c>
      <c r="BE63" s="56" t="str">
        <f t="shared" si="26"/>
        <v/>
      </c>
      <c r="BF63" s="56" t="str">
        <f t="shared" si="77"/>
        <v/>
      </c>
      <c r="BG63" s="56">
        <f t="shared" si="78"/>
        <v>0</v>
      </c>
      <c r="BH63" s="56">
        <f t="shared" si="79"/>
        <v>0</v>
      </c>
      <c r="BI63" s="56" t="str">
        <f t="shared" si="28"/>
        <v/>
      </c>
      <c r="BJ63" s="41" t="str">
        <f t="shared" si="29"/>
        <v/>
      </c>
      <c r="BK63" s="41" t="str">
        <f t="shared" si="30"/>
        <v/>
      </c>
      <c r="BL63" s="41" t="str">
        <f t="shared" si="31"/>
        <v/>
      </c>
      <c r="BM63" s="41" t="str">
        <f t="shared" si="32"/>
        <v/>
      </c>
      <c r="BN63" s="41" t="str">
        <f t="shared" si="33"/>
        <v/>
      </c>
      <c r="BO63" s="41">
        <f t="shared" si="34"/>
        <v>0</v>
      </c>
      <c r="BP63" s="41" t="str">
        <f t="shared" si="35"/>
        <v/>
      </c>
      <c r="BQ63" s="41" t="str">
        <f t="shared" si="36"/>
        <v/>
      </c>
      <c r="BR63" s="41">
        <f t="shared" si="37"/>
        <v>0</v>
      </c>
      <c r="BS63" s="41" t="str">
        <f t="shared" si="80"/>
        <v/>
      </c>
      <c r="BT63" s="41" t="str">
        <f t="shared" si="81"/>
        <v/>
      </c>
      <c r="BU63" s="85" t="str">
        <f t="shared" si="82"/>
        <v>999:99.99</v>
      </c>
      <c r="BV63" s="85" t="str">
        <f t="shared" si="83"/>
        <v>999:99.99</v>
      </c>
      <c r="BW63" s="85" t="str">
        <f t="shared" si="84"/>
        <v>999:99.99</v>
      </c>
      <c r="BX63" s="89" t="str">
        <f t="shared" si="85"/>
        <v>1980/1/1</v>
      </c>
      <c r="BZ63" s="100"/>
      <c r="CA63" s="100"/>
      <c r="CB63" s="100"/>
      <c r="CC63" s="100"/>
    </row>
    <row r="64" spans="1:81" ht="24.75" customHeight="1" x14ac:dyDescent="0.15">
      <c r="A64" s="101" t="str">
        <f t="shared" si="59"/>
        <v/>
      </c>
      <c r="B64" s="59"/>
      <c r="C64" s="60"/>
      <c r="D64" s="60"/>
      <c r="E64" s="60"/>
      <c r="F64" s="61"/>
      <c r="G64" s="61"/>
      <c r="H64" s="61"/>
      <c r="I64" s="61"/>
      <c r="J64" s="61"/>
      <c r="K64" s="62"/>
      <c r="L64" s="62"/>
      <c r="M64" s="61"/>
      <c r="N64" s="62"/>
      <c r="O64" s="62"/>
      <c r="P64" s="61"/>
      <c r="Q64" s="61"/>
      <c r="R64" s="61"/>
      <c r="S64" s="61"/>
      <c r="T64" s="61"/>
      <c r="U64" s="62"/>
      <c r="V64" s="63"/>
      <c r="W64" s="62"/>
      <c r="X64" s="111" t="str">
        <f t="shared" si="13"/>
        <v/>
      </c>
      <c r="Y64" s="137"/>
      <c r="Z64" s="101" t="str">
        <f t="shared" si="60"/>
        <v/>
      </c>
      <c r="AA64" s="12"/>
      <c r="AB64" s="71">
        <f t="shared" si="61"/>
        <v>0</v>
      </c>
      <c r="AC64" s="71">
        <f t="shared" si="62"/>
        <v>0</v>
      </c>
      <c r="AD64" s="71">
        <f t="shared" si="63"/>
        <v>0</v>
      </c>
      <c r="AE64" s="71">
        <f t="shared" si="64"/>
        <v>0</v>
      </c>
      <c r="AF64" s="71">
        <f t="shared" si="65"/>
        <v>0</v>
      </c>
      <c r="AG64" s="72" t="str">
        <f>IF(F64="","",IF(V64="",申込書!$AB$6,LEFT(V64,2)&amp;RIGHT(V64,3)))</f>
        <v/>
      </c>
      <c r="AH64" s="72" t="str">
        <f t="shared" si="66"/>
        <v/>
      </c>
      <c r="AI64" s="72" t="str">
        <f t="shared" si="67"/>
        <v/>
      </c>
      <c r="AJ64" s="73"/>
      <c r="AK64" s="75"/>
      <c r="AQ64" s="40">
        <v>59</v>
      </c>
      <c r="AR64" s="40">
        <f t="shared" si="68"/>
        <v>0</v>
      </c>
      <c r="AS64" s="40" t="str">
        <f t="shared" si="69"/>
        <v/>
      </c>
      <c r="AT64" s="56">
        <f t="shared" si="70"/>
        <v>0</v>
      </c>
      <c r="AU64" s="56" t="str">
        <f t="shared" si="71"/>
        <v/>
      </c>
      <c r="AV64" s="56" t="str">
        <f t="shared" si="72"/>
        <v/>
      </c>
      <c r="AW64" s="56">
        <f t="shared" si="73"/>
        <v>10</v>
      </c>
      <c r="AX64" s="56">
        <f t="shared" si="74"/>
        <v>5</v>
      </c>
      <c r="AY64" s="56">
        <v>0</v>
      </c>
      <c r="AZ64" s="56" t="str">
        <f t="shared" si="75"/>
        <v xml:space="preserve"> </v>
      </c>
      <c r="BA64" s="56">
        <v>59</v>
      </c>
      <c r="BB64" s="56" t="str">
        <f t="shared" si="58"/>
        <v/>
      </c>
      <c r="BC64" s="56" t="str">
        <f t="shared" si="76"/>
        <v>19000100</v>
      </c>
      <c r="BD64" s="56" t="str">
        <f t="shared" si="25"/>
        <v/>
      </c>
      <c r="BE64" s="56" t="str">
        <f t="shared" si="26"/>
        <v/>
      </c>
      <c r="BF64" s="56" t="str">
        <f t="shared" si="77"/>
        <v/>
      </c>
      <c r="BG64" s="56">
        <f t="shared" si="78"/>
        <v>0</v>
      </c>
      <c r="BH64" s="56">
        <f t="shared" si="79"/>
        <v>0</v>
      </c>
      <c r="BI64" s="56" t="str">
        <f t="shared" si="28"/>
        <v/>
      </c>
      <c r="BJ64" s="41" t="str">
        <f t="shared" si="29"/>
        <v/>
      </c>
      <c r="BK64" s="41" t="str">
        <f t="shared" si="30"/>
        <v/>
      </c>
      <c r="BL64" s="41" t="str">
        <f t="shared" si="31"/>
        <v/>
      </c>
      <c r="BM64" s="41" t="str">
        <f t="shared" si="32"/>
        <v/>
      </c>
      <c r="BN64" s="41" t="str">
        <f t="shared" si="33"/>
        <v/>
      </c>
      <c r="BO64" s="41">
        <f t="shared" si="34"/>
        <v>0</v>
      </c>
      <c r="BP64" s="41" t="str">
        <f t="shared" si="35"/>
        <v/>
      </c>
      <c r="BQ64" s="41" t="str">
        <f t="shared" si="36"/>
        <v/>
      </c>
      <c r="BR64" s="41">
        <f t="shared" si="37"/>
        <v>0</v>
      </c>
      <c r="BS64" s="41" t="str">
        <f t="shared" si="80"/>
        <v/>
      </c>
      <c r="BT64" s="41" t="str">
        <f t="shared" si="81"/>
        <v/>
      </c>
      <c r="BU64" s="85" t="str">
        <f t="shared" si="82"/>
        <v>999:99.99</v>
      </c>
      <c r="BV64" s="85" t="str">
        <f t="shared" si="83"/>
        <v>999:99.99</v>
      </c>
      <c r="BW64" s="85" t="str">
        <f t="shared" si="84"/>
        <v>999:99.99</v>
      </c>
      <c r="BX64" s="89" t="str">
        <f t="shared" si="85"/>
        <v>1980/1/1</v>
      </c>
      <c r="BZ64" s="100"/>
      <c r="CA64" s="100"/>
      <c r="CB64" s="100"/>
      <c r="CC64" s="100"/>
    </row>
    <row r="65" spans="1:81" ht="24.75" customHeight="1" x14ac:dyDescent="0.15">
      <c r="A65" s="101" t="str">
        <f t="shared" si="59"/>
        <v/>
      </c>
      <c r="B65" s="59"/>
      <c r="C65" s="60"/>
      <c r="D65" s="60"/>
      <c r="E65" s="60"/>
      <c r="F65" s="61"/>
      <c r="G65" s="61"/>
      <c r="H65" s="61"/>
      <c r="I65" s="61"/>
      <c r="J65" s="61"/>
      <c r="K65" s="62"/>
      <c r="L65" s="62"/>
      <c r="M65" s="61"/>
      <c r="N65" s="62"/>
      <c r="O65" s="62"/>
      <c r="P65" s="61"/>
      <c r="Q65" s="61"/>
      <c r="R65" s="61"/>
      <c r="S65" s="61"/>
      <c r="T65" s="61"/>
      <c r="U65" s="62"/>
      <c r="V65" s="63"/>
      <c r="W65" s="62"/>
      <c r="X65" s="111" t="str">
        <f t="shared" si="13"/>
        <v/>
      </c>
      <c r="Y65" s="137"/>
      <c r="Z65" s="101" t="str">
        <f t="shared" si="60"/>
        <v/>
      </c>
      <c r="AA65" s="12"/>
      <c r="AB65" s="71">
        <f t="shared" si="61"/>
        <v>0</v>
      </c>
      <c r="AC65" s="71">
        <f t="shared" si="62"/>
        <v>0</v>
      </c>
      <c r="AD65" s="71">
        <f t="shared" si="63"/>
        <v>0</v>
      </c>
      <c r="AE65" s="71">
        <f t="shared" si="64"/>
        <v>0</v>
      </c>
      <c r="AF65" s="71">
        <f t="shared" si="65"/>
        <v>0</v>
      </c>
      <c r="AG65" s="72" t="str">
        <f>IF(F65="","",IF(V65="",申込書!$AB$6,LEFT(V65,2)&amp;RIGHT(V65,3)))</f>
        <v/>
      </c>
      <c r="AH65" s="72" t="str">
        <f t="shared" si="66"/>
        <v/>
      </c>
      <c r="AI65" s="72" t="str">
        <f t="shared" si="67"/>
        <v/>
      </c>
      <c r="AJ65" s="73"/>
      <c r="AK65" s="75"/>
      <c r="AQ65" s="40">
        <v>60</v>
      </c>
      <c r="AR65" s="40">
        <f t="shared" si="68"/>
        <v>0</v>
      </c>
      <c r="AS65" s="40" t="str">
        <f t="shared" si="69"/>
        <v/>
      </c>
      <c r="AT65" s="56">
        <f t="shared" si="70"/>
        <v>0</v>
      </c>
      <c r="AU65" s="56" t="str">
        <f t="shared" si="71"/>
        <v/>
      </c>
      <c r="AV65" s="56" t="str">
        <f t="shared" si="72"/>
        <v/>
      </c>
      <c r="AW65" s="56">
        <f t="shared" si="73"/>
        <v>10</v>
      </c>
      <c r="AX65" s="56">
        <f t="shared" si="74"/>
        <v>5</v>
      </c>
      <c r="AY65" s="56">
        <v>0</v>
      </c>
      <c r="AZ65" s="56" t="str">
        <f t="shared" si="75"/>
        <v xml:space="preserve"> </v>
      </c>
      <c r="BA65" s="56">
        <v>60</v>
      </c>
      <c r="BB65" s="56" t="str">
        <f t="shared" si="58"/>
        <v/>
      </c>
      <c r="BC65" s="56" t="str">
        <f t="shared" si="76"/>
        <v>19000100</v>
      </c>
      <c r="BD65" s="56" t="str">
        <f t="shared" si="25"/>
        <v/>
      </c>
      <c r="BE65" s="56" t="str">
        <f t="shared" si="26"/>
        <v/>
      </c>
      <c r="BF65" s="56" t="str">
        <f t="shared" si="77"/>
        <v/>
      </c>
      <c r="BG65" s="56">
        <f t="shared" si="78"/>
        <v>0</v>
      </c>
      <c r="BH65" s="56">
        <f t="shared" si="79"/>
        <v>0</v>
      </c>
      <c r="BI65" s="56" t="str">
        <f t="shared" si="28"/>
        <v/>
      </c>
      <c r="BJ65" s="41" t="str">
        <f t="shared" si="29"/>
        <v/>
      </c>
      <c r="BK65" s="41" t="str">
        <f t="shared" si="30"/>
        <v/>
      </c>
      <c r="BL65" s="41" t="str">
        <f t="shared" si="31"/>
        <v/>
      </c>
      <c r="BM65" s="41" t="str">
        <f t="shared" si="32"/>
        <v/>
      </c>
      <c r="BN65" s="41" t="str">
        <f t="shared" si="33"/>
        <v/>
      </c>
      <c r="BO65" s="41">
        <f t="shared" si="34"/>
        <v>0</v>
      </c>
      <c r="BP65" s="41" t="str">
        <f t="shared" si="35"/>
        <v/>
      </c>
      <c r="BQ65" s="41" t="str">
        <f t="shared" si="36"/>
        <v/>
      </c>
      <c r="BR65" s="41">
        <f t="shared" si="37"/>
        <v>0</v>
      </c>
      <c r="BS65" s="41" t="str">
        <f t="shared" si="80"/>
        <v/>
      </c>
      <c r="BT65" s="41" t="str">
        <f t="shared" si="81"/>
        <v/>
      </c>
      <c r="BU65" s="85" t="str">
        <f t="shared" si="82"/>
        <v>999:99.99</v>
      </c>
      <c r="BV65" s="85" t="str">
        <f t="shared" si="83"/>
        <v>999:99.99</v>
      </c>
      <c r="BW65" s="85" t="str">
        <f t="shared" si="84"/>
        <v>999:99.99</v>
      </c>
      <c r="BX65" s="89" t="str">
        <f t="shared" si="85"/>
        <v>1980/1/1</v>
      </c>
      <c r="BZ65" s="100"/>
      <c r="CA65" s="100"/>
      <c r="CB65" s="100"/>
      <c r="CC65" s="100"/>
    </row>
    <row r="66" spans="1:81" ht="24.75" customHeight="1" x14ac:dyDescent="0.15">
      <c r="A66" s="101" t="str">
        <f t="shared" si="59"/>
        <v/>
      </c>
      <c r="B66" s="59"/>
      <c r="C66" s="60"/>
      <c r="D66" s="60"/>
      <c r="E66" s="60"/>
      <c r="F66" s="61"/>
      <c r="G66" s="61"/>
      <c r="H66" s="61"/>
      <c r="I66" s="61"/>
      <c r="J66" s="61"/>
      <c r="K66" s="62"/>
      <c r="L66" s="62"/>
      <c r="M66" s="61"/>
      <c r="N66" s="62"/>
      <c r="O66" s="62"/>
      <c r="P66" s="61"/>
      <c r="Q66" s="61"/>
      <c r="R66" s="61"/>
      <c r="S66" s="61"/>
      <c r="T66" s="61"/>
      <c r="U66" s="62"/>
      <c r="V66" s="63"/>
      <c r="W66" s="62"/>
      <c r="X66" s="111" t="str">
        <f t="shared" si="13"/>
        <v/>
      </c>
      <c r="Y66" s="137"/>
      <c r="Z66" s="101" t="str">
        <f t="shared" si="60"/>
        <v/>
      </c>
      <c r="AA66" s="12"/>
      <c r="AB66" s="71">
        <f t="shared" si="61"/>
        <v>0</v>
      </c>
      <c r="AC66" s="71">
        <f t="shared" si="62"/>
        <v>0</v>
      </c>
      <c r="AD66" s="71">
        <f t="shared" si="63"/>
        <v>0</v>
      </c>
      <c r="AE66" s="71">
        <f t="shared" si="64"/>
        <v>0</v>
      </c>
      <c r="AF66" s="71">
        <f t="shared" si="65"/>
        <v>0</v>
      </c>
      <c r="AG66" s="72" t="str">
        <f>IF(F66="","",IF(V66="",申込書!$AB$6,LEFT(V66,2)&amp;RIGHT(V66,3)))</f>
        <v/>
      </c>
      <c r="AH66" s="72" t="str">
        <f t="shared" si="66"/>
        <v/>
      </c>
      <c r="AI66" s="72" t="str">
        <f t="shared" si="67"/>
        <v/>
      </c>
      <c r="AJ66" s="73"/>
      <c r="AK66" s="75"/>
      <c r="AQ66" s="40">
        <v>61</v>
      </c>
      <c r="AR66" s="40">
        <f t="shared" si="68"/>
        <v>0</v>
      </c>
      <c r="AS66" s="40" t="str">
        <f t="shared" si="69"/>
        <v/>
      </c>
      <c r="AT66" s="56">
        <f t="shared" si="70"/>
        <v>0</v>
      </c>
      <c r="AU66" s="56" t="str">
        <f t="shared" si="71"/>
        <v/>
      </c>
      <c r="AV66" s="56" t="str">
        <f t="shared" si="72"/>
        <v/>
      </c>
      <c r="AW66" s="56">
        <f t="shared" si="73"/>
        <v>10</v>
      </c>
      <c r="AX66" s="56">
        <f t="shared" si="74"/>
        <v>5</v>
      </c>
      <c r="AY66" s="56">
        <v>0</v>
      </c>
      <c r="AZ66" s="56" t="str">
        <f t="shared" si="75"/>
        <v xml:space="preserve"> </v>
      </c>
      <c r="BA66" s="56">
        <v>61</v>
      </c>
      <c r="BB66" s="56" t="str">
        <f t="shared" si="58"/>
        <v/>
      </c>
      <c r="BC66" s="56" t="str">
        <f t="shared" si="76"/>
        <v>19000100</v>
      </c>
      <c r="BD66" s="56" t="str">
        <f t="shared" si="25"/>
        <v/>
      </c>
      <c r="BE66" s="56" t="str">
        <f t="shared" si="26"/>
        <v/>
      </c>
      <c r="BF66" s="56" t="str">
        <f t="shared" si="77"/>
        <v/>
      </c>
      <c r="BG66" s="56">
        <f t="shared" si="78"/>
        <v>0</v>
      </c>
      <c r="BH66" s="56">
        <f t="shared" si="79"/>
        <v>0</v>
      </c>
      <c r="BI66" s="56" t="str">
        <f t="shared" si="28"/>
        <v/>
      </c>
      <c r="BJ66" s="41" t="str">
        <f t="shared" si="29"/>
        <v/>
      </c>
      <c r="BK66" s="41" t="str">
        <f t="shared" si="30"/>
        <v/>
      </c>
      <c r="BL66" s="41" t="str">
        <f t="shared" si="31"/>
        <v/>
      </c>
      <c r="BM66" s="41" t="str">
        <f t="shared" si="32"/>
        <v/>
      </c>
      <c r="BN66" s="41" t="str">
        <f t="shared" si="33"/>
        <v/>
      </c>
      <c r="BO66" s="41">
        <f t="shared" si="34"/>
        <v>0</v>
      </c>
      <c r="BP66" s="41" t="str">
        <f t="shared" si="35"/>
        <v/>
      </c>
      <c r="BQ66" s="41" t="str">
        <f t="shared" si="36"/>
        <v/>
      </c>
      <c r="BR66" s="41">
        <f t="shared" si="37"/>
        <v>0</v>
      </c>
      <c r="BS66" s="41" t="str">
        <f t="shared" si="80"/>
        <v/>
      </c>
      <c r="BT66" s="41" t="str">
        <f t="shared" si="81"/>
        <v/>
      </c>
      <c r="BU66" s="85" t="str">
        <f t="shared" si="82"/>
        <v>999:99.99</v>
      </c>
      <c r="BV66" s="85" t="str">
        <f t="shared" si="83"/>
        <v>999:99.99</v>
      </c>
      <c r="BW66" s="85" t="str">
        <f t="shared" si="84"/>
        <v>999:99.99</v>
      </c>
      <c r="BX66" s="89" t="str">
        <f t="shared" si="85"/>
        <v>1980/1/1</v>
      </c>
      <c r="BZ66" s="100"/>
      <c r="CA66" s="100"/>
      <c r="CB66" s="100"/>
      <c r="CC66" s="100"/>
    </row>
    <row r="67" spans="1:81" ht="24.75" customHeight="1" x14ac:dyDescent="0.15">
      <c r="A67" s="101" t="str">
        <f t="shared" si="59"/>
        <v/>
      </c>
      <c r="B67" s="59"/>
      <c r="C67" s="60"/>
      <c r="D67" s="60"/>
      <c r="E67" s="60"/>
      <c r="F67" s="61"/>
      <c r="G67" s="61"/>
      <c r="H67" s="61"/>
      <c r="I67" s="61"/>
      <c r="J67" s="61"/>
      <c r="K67" s="62"/>
      <c r="L67" s="62"/>
      <c r="M67" s="61"/>
      <c r="N67" s="62"/>
      <c r="O67" s="62"/>
      <c r="P67" s="61"/>
      <c r="Q67" s="61"/>
      <c r="R67" s="61"/>
      <c r="S67" s="61"/>
      <c r="T67" s="61"/>
      <c r="U67" s="62"/>
      <c r="V67" s="63"/>
      <c r="W67" s="62"/>
      <c r="X67" s="111" t="str">
        <f t="shared" si="13"/>
        <v/>
      </c>
      <c r="Y67" s="137"/>
      <c r="Z67" s="101" t="str">
        <f t="shared" si="60"/>
        <v/>
      </c>
      <c r="AA67" s="12"/>
      <c r="AB67" s="71">
        <f t="shared" si="61"/>
        <v>0</v>
      </c>
      <c r="AC67" s="71">
        <f t="shared" si="62"/>
        <v>0</v>
      </c>
      <c r="AD67" s="71">
        <f t="shared" si="63"/>
        <v>0</v>
      </c>
      <c r="AE67" s="71">
        <f t="shared" si="64"/>
        <v>0</v>
      </c>
      <c r="AF67" s="71">
        <f t="shared" si="65"/>
        <v>0</v>
      </c>
      <c r="AG67" s="72" t="str">
        <f>IF(F67="","",IF(V67="",申込書!$AB$6,LEFT(V67,2)&amp;RIGHT(V67,3)))</f>
        <v/>
      </c>
      <c r="AH67" s="72" t="str">
        <f t="shared" si="66"/>
        <v/>
      </c>
      <c r="AI67" s="72" t="str">
        <f t="shared" si="67"/>
        <v/>
      </c>
      <c r="AJ67" s="73"/>
      <c r="AK67" s="75"/>
      <c r="AQ67" s="40">
        <v>62</v>
      </c>
      <c r="AR67" s="40">
        <f t="shared" si="68"/>
        <v>0</v>
      </c>
      <c r="AS67" s="40" t="str">
        <f t="shared" si="69"/>
        <v/>
      </c>
      <c r="AT67" s="56">
        <f t="shared" si="70"/>
        <v>0</v>
      </c>
      <c r="AU67" s="56" t="str">
        <f t="shared" si="71"/>
        <v/>
      </c>
      <c r="AV67" s="56" t="str">
        <f t="shared" si="72"/>
        <v/>
      </c>
      <c r="AW67" s="56">
        <f t="shared" si="73"/>
        <v>10</v>
      </c>
      <c r="AX67" s="56">
        <f t="shared" si="74"/>
        <v>5</v>
      </c>
      <c r="AY67" s="56">
        <v>0</v>
      </c>
      <c r="AZ67" s="56" t="str">
        <f t="shared" si="75"/>
        <v xml:space="preserve"> </v>
      </c>
      <c r="BA67" s="56">
        <v>62</v>
      </c>
      <c r="BB67" s="56" t="str">
        <f t="shared" si="58"/>
        <v/>
      </c>
      <c r="BC67" s="56" t="str">
        <f t="shared" si="76"/>
        <v>19000100</v>
      </c>
      <c r="BD67" s="56" t="str">
        <f t="shared" si="25"/>
        <v/>
      </c>
      <c r="BE67" s="56" t="str">
        <f t="shared" si="26"/>
        <v/>
      </c>
      <c r="BF67" s="56" t="str">
        <f t="shared" si="77"/>
        <v/>
      </c>
      <c r="BG67" s="56">
        <f t="shared" si="78"/>
        <v>0</v>
      </c>
      <c r="BH67" s="56">
        <f t="shared" si="79"/>
        <v>0</v>
      </c>
      <c r="BI67" s="56" t="str">
        <f t="shared" si="28"/>
        <v/>
      </c>
      <c r="BJ67" s="41" t="str">
        <f t="shared" si="29"/>
        <v/>
      </c>
      <c r="BK67" s="41" t="str">
        <f t="shared" si="30"/>
        <v/>
      </c>
      <c r="BL67" s="41" t="str">
        <f t="shared" si="31"/>
        <v/>
      </c>
      <c r="BM67" s="41" t="str">
        <f t="shared" si="32"/>
        <v/>
      </c>
      <c r="BN67" s="41" t="str">
        <f t="shared" si="33"/>
        <v/>
      </c>
      <c r="BO67" s="41">
        <f t="shared" si="34"/>
        <v>0</v>
      </c>
      <c r="BP67" s="41" t="str">
        <f t="shared" si="35"/>
        <v/>
      </c>
      <c r="BQ67" s="41" t="str">
        <f t="shared" si="36"/>
        <v/>
      </c>
      <c r="BR67" s="41">
        <f t="shared" si="37"/>
        <v>0</v>
      </c>
      <c r="BS67" s="41" t="str">
        <f t="shared" si="80"/>
        <v/>
      </c>
      <c r="BT67" s="41" t="str">
        <f t="shared" si="81"/>
        <v/>
      </c>
      <c r="BU67" s="85" t="str">
        <f t="shared" si="82"/>
        <v>999:99.99</v>
      </c>
      <c r="BV67" s="85" t="str">
        <f t="shared" si="83"/>
        <v>999:99.99</v>
      </c>
      <c r="BW67" s="85" t="str">
        <f t="shared" si="84"/>
        <v>999:99.99</v>
      </c>
      <c r="BX67" s="89" t="str">
        <f t="shared" si="85"/>
        <v>1980/1/1</v>
      </c>
      <c r="BZ67" s="100"/>
      <c r="CA67" s="100"/>
      <c r="CB67" s="100"/>
      <c r="CC67" s="100"/>
    </row>
    <row r="68" spans="1:81" ht="24.75" customHeight="1" x14ac:dyDescent="0.15">
      <c r="A68" s="101" t="str">
        <f t="shared" si="59"/>
        <v/>
      </c>
      <c r="B68" s="59"/>
      <c r="C68" s="60"/>
      <c r="D68" s="60"/>
      <c r="E68" s="60"/>
      <c r="F68" s="61"/>
      <c r="G68" s="61"/>
      <c r="H68" s="61"/>
      <c r="I68" s="61"/>
      <c r="J68" s="61"/>
      <c r="K68" s="62"/>
      <c r="L68" s="62"/>
      <c r="M68" s="61"/>
      <c r="N68" s="62"/>
      <c r="O68" s="62"/>
      <c r="P68" s="61"/>
      <c r="Q68" s="61"/>
      <c r="R68" s="61"/>
      <c r="S68" s="61"/>
      <c r="T68" s="61"/>
      <c r="U68" s="62"/>
      <c r="V68" s="63"/>
      <c r="W68" s="62"/>
      <c r="X68" s="111" t="str">
        <f t="shared" si="13"/>
        <v/>
      </c>
      <c r="Y68" s="137"/>
      <c r="Z68" s="101" t="str">
        <f t="shared" si="60"/>
        <v/>
      </c>
      <c r="AA68" s="12"/>
      <c r="AB68" s="71">
        <f t="shared" si="61"/>
        <v>0</v>
      </c>
      <c r="AC68" s="71">
        <f t="shared" si="62"/>
        <v>0</v>
      </c>
      <c r="AD68" s="71">
        <f t="shared" si="63"/>
        <v>0</v>
      </c>
      <c r="AE68" s="71">
        <f t="shared" si="64"/>
        <v>0</v>
      </c>
      <c r="AF68" s="71">
        <f t="shared" si="65"/>
        <v>0</v>
      </c>
      <c r="AG68" s="72" t="str">
        <f>IF(F68="","",IF(V68="",申込書!$AB$6,LEFT(V68,2)&amp;RIGHT(V68,3)))</f>
        <v/>
      </c>
      <c r="AH68" s="72" t="str">
        <f t="shared" si="66"/>
        <v/>
      </c>
      <c r="AI68" s="72" t="str">
        <f t="shared" si="67"/>
        <v/>
      </c>
      <c r="AJ68" s="73"/>
      <c r="AK68" s="75"/>
      <c r="AQ68" s="40">
        <v>63</v>
      </c>
      <c r="AR68" s="40">
        <f t="shared" si="68"/>
        <v>0</v>
      </c>
      <c r="AS68" s="40" t="str">
        <f t="shared" si="69"/>
        <v/>
      </c>
      <c r="AT68" s="56">
        <f t="shared" si="70"/>
        <v>0</v>
      </c>
      <c r="AU68" s="56" t="str">
        <f t="shared" si="71"/>
        <v/>
      </c>
      <c r="AV68" s="56" t="str">
        <f t="shared" si="72"/>
        <v/>
      </c>
      <c r="AW68" s="56">
        <f t="shared" si="73"/>
        <v>10</v>
      </c>
      <c r="AX68" s="56">
        <f t="shared" si="74"/>
        <v>5</v>
      </c>
      <c r="AY68" s="56">
        <v>0</v>
      </c>
      <c r="AZ68" s="56" t="str">
        <f t="shared" si="75"/>
        <v xml:space="preserve"> </v>
      </c>
      <c r="BA68" s="56">
        <v>63</v>
      </c>
      <c r="BB68" s="56" t="str">
        <f t="shared" si="58"/>
        <v/>
      </c>
      <c r="BC68" s="56" t="str">
        <f t="shared" si="76"/>
        <v>19000100</v>
      </c>
      <c r="BD68" s="56" t="str">
        <f t="shared" si="25"/>
        <v/>
      </c>
      <c r="BE68" s="56" t="str">
        <f t="shared" si="26"/>
        <v/>
      </c>
      <c r="BF68" s="56" t="str">
        <f t="shared" si="77"/>
        <v/>
      </c>
      <c r="BG68" s="56">
        <f t="shared" si="78"/>
        <v>0</v>
      </c>
      <c r="BH68" s="56">
        <f t="shared" si="79"/>
        <v>0</v>
      </c>
      <c r="BI68" s="56" t="str">
        <f t="shared" si="28"/>
        <v/>
      </c>
      <c r="BJ68" s="41" t="str">
        <f t="shared" si="29"/>
        <v/>
      </c>
      <c r="BK68" s="41" t="str">
        <f t="shared" si="30"/>
        <v/>
      </c>
      <c r="BL68" s="41" t="str">
        <f t="shared" si="31"/>
        <v/>
      </c>
      <c r="BM68" s="41" t="str">
        <f t="shared" si="32"/>
        <v/>
      </c>
      <c r="BN68" s="41" t="str">
        <f t="shared" si="33"/>
        <v/>
      </c>
      <c r="BO68" s="41">
        <f t="shared" si="34"/>
        <v>0</v>
      </c>
      <c r="BP68" s="41" t="str">
        <f t="shared" si="35"/>
        <v/>
      </c>
      <c r="BQ68" s="41" t="str">
        <f t="shared" si="36"/>
        <v/>
      </c>
      <c r="BR68" s="41">
        <f t="shared" si="37"/>
        <v>0</v>
      </c>
      <c r="BS68" s="41" t="str">
        <f t="shared" si="80"/>
        <v/>
      </c>
      <c r="BT68" s="41" t="str">
        <f t="shared" si="81"/>
        <v/>
      </c>
      <c r="BU68" s="85" t="str">
        <f t="shared" si="82"/>
        <v>999:99.99</v>
      </c>
      <c r="BV68" s="85" t="str">
        <f t="shared" si="83"/>
        <v>999:99.99</v>
      </c>
      <c r="BW68" s="85" t="str">
        <f t="shared" si="84"/>
        <v>999:99.99</v>
      </c>
      <c r="BX68" s="89" t="str">
        <f t="shared" si="85"/>
        <v>1980/1/1</v>
      </c>
      <c r="BZ68" s="100"/>
      <c r="CA68" s="100"/>
      <c r="CB68" s="100"/>
      <c r="CC68" s="100"/>
    </row>
    <row r="69" spans="1:81" ht="24.75" customHeight="1" x14ac:dyDescent="0.15">
      <c r="A69" s="101" t="str">
        <f t="shared" si="59"/>
        <v/>
      </c>
      <c r="B69" s="59"/>
      <c r="C69" s="60"/>
      <c r="D69" s="60"/>
      <c r="E69" s="60"/>
      <c r="F69" s="61"/>
      <c r="G69" s="61"/>
      <c r="H69" s="61"/>
      <c r="I69" s="61"/>
      <c r="J69" s="61"/>
      <c r="K69" s="62"/>
      <c r="L69" s="62"/>
      <c r="M69" s="61"/>
      <c r="N69" s="62"/>
      <c r="O69" s="62"/>
      <c r="P69" s="61"/>
      <c r="Q69" s="61"/>
      <c r="R69" s="61"/>
      <c r="S69" s="61"/>
      <c r="T69" s="61"/>
      <c r="U69" s="62"/>
      <c r="V69" s="63"/>
      <c r="W69" s="62"/>
      <c r="X69" s="111" t="str">
        <f t="shared" si="13"/>
        <v/>
      </c>
      <c r="Y69" s="137"/>
      <c r="Z69" s="101" t="str">
        <f t="shared" si="60"/>
        <v/>
      </c>
      <c r="AA69" s="12"/>
      <c r="AB69" s="71">
        <f t="shared" si="61"/>
        <v>0</v>
      </c>
      <c r="AC69" s="71">
        <f t="shared" si="62"/>
        <v>0</v>
      </c>
      <c r="AD69" s="71">
        <f t="shared" si="63"/>
        <v>0</v>
      </c>
      <c r="AE69" s="71">
        <f t="shared" si="64"/>
        <v>0</v>
      </c>
      <c r="AF69" s="71">
        <f t="shared" si="65"/>
        <v>0</v>
      </c>
      <c r="AG69" s="72" t="str">
        <f>IF(F69="","",IF(V69="",申込書!$AB$6,LEFT(V69,2)&amp;RIGHT(V69,3)))</f>
        <v/>
      </c>
      <c r="AH69" s="72" t="str">
        <f t="shared" si="66"/>
        <v/>
      </c>
      <c r="AI69" s="72" t="str">
        <f t="shared" si="67"/>
        <v/>
      </c>
      <c r="AJ69" s="73"/>
      <c r="AK69" s="75"/>
      <c r="AQ69" s="40">
        <v>64</v>
      </c>
      <c r="AR69" s="40">
        <f t="shared" si="68"/>
        <v>0</v>
      </c>
      <c r="AS69" s="40" t="str">
        <f t="shared" si="69"/>
        <v/>
      </c>
      <c r="AT69" s="56">
        <f t="shared" si="70"/>
        <v>0</v>
      </c>
      <c r="AU69" s="56" t="str">
        <f t="shared" si="71"/>
        <v/>
      </c>
      <c r="AV69" s="56" t="str">
        <f t="shared" si="72"/>
        <v/>
      </c>
      <c r="AW69" s="56">
        <f t="shared" si="73"/>
        <v>10</v>
      </c>
      <c r="AX69" s="56">
        <f t="shared" si="74"/>
        <v>5</v>
      </c>
      <c r="AY69" s="56">
        <v>0</v>
      </c>
      <c r="AZ69" s="56" t="str">
        <f t="shared" si="75"/>
        <v xml:space="preserve"> </v>
      </c>
      <c r="BA69" s="56">
        <v>64</v>
      </c>
      <c r="BB69" s="56" t="str">
        <f t="shared" si="58"/>
        <v/>
      </c>
      <c r="BC69" s="56" t="str">
        <f t="shared" si="76"/>
        <v>19000100</v>
      </c>
      <c r="BD69" s="56" t="str">
        <f t="shared" si="25"/>
        <v/>
      </c>
      <c r="BE69" s="56" t="str">
        <f t="shared" si="26"/>
        <v/>
      </c>
      <c r="BF69" s="56" t="str">
        <f t="shared" si="77"/>
        <v/>
      </c>
      <c r="BG69" s="56">
        <f t="shared" si="78"/>
        <v>0</v>
      </c>
      <c r="BH69" s="56">
        <f t="shared" si="79"/>
        <v>0</v>
      </c>
      <c r="BI69" s="56" t="str">
        <f t="shared" si="28"/>
        <v/>
      </c>
      <c r="BJ69" s="41" t="str">
        <f t="shared" si="29"/>
        <v/>
      </c>
      <c r="BK69" s="41" t="str">
        <f t="shared" si="30"/>
        <v/>
      </c>
      <c r="BL69" s="41" t="str">
        <f t="shared" si="31"/>
        <v/>
      </c>
      <c r="BM69" s="41" t="str">
        <f t="shared" si="32"/>
        <v/>
      </c>
      <c r="BN69" s="41" t="str">
        <f t="shared" si="33"/>
        <v/>
      </c>
      <c r="BO69" s="41">
        <f t="shared" si="34"/>
        <v>0</v>
      </c>
      <c r="BP69" s="41" t="str">
        <f t="shared" si="35"/>
        <v/>
      </c>
      <c r="BQ69" s="41" t="str">
        <f t="shared" si="36"/>
        <v/>
      </c>
      <c r="BR69" s="41">
        <f t="shared" si="37"/>
        <v>0</v>
      </c>
      <c r="BS69" s="41" t="str">
        <f t="shared" si="80"/>
        <v/>
      </c>
      <c r="BT69" s="41" t="str">
        <f t="shared" si="81"/>
        <v/>
      </c>
      <c r="BU69" s="85" t="str">
        <f t="shared" si="82"/>
        <v>999:99.99</v>
      </c>
      <c r="BV69" s="85" t="str">
        <f t="shared" si="83"/>
        <v>999:99.99</v>
      </c>
      <c r="BW69" s="85" t="str">
        <f t="shared" si="84"/>
        <v>999:99.99</v>
      </c>
      <c r="BX69" s="89" t="str">
        <f t="shared" si="85"/>
        <v>1980/1/1</v>
      </c>
      <c r="BZ69" s="100"/>
      <c r="CA69" s="100"/>
      <c r="CB69" s="100"/>
      <c r="CC69" s="100"/>
    </row>
    <row r="70" spans="1:81" ht="24.75" customHeight="1" x14ac:dyDescent="0.15">
      <c r="A70" s="101" t="str">
        <f t="shared" si="59"/>
        <v/>
      </c>
      <c r="B70" s="59"/>
      <c r="C70" s="60"/>
      <c r="D70" s="60"/>
      <c r="E70" s="60"/>
      <c r="F70" s="61"/>
      <c r="G70" s="61"/>
      <c r="H70" s="61"/>
      <c r="I70" s="61"/>
      <c r="J70" s="61"/>
      <c r="K70" s="62"/>
      <c r="L70" s="62"/>
      <c r="M70" s="61"/>
      <c r="N70" s="62"/>
      <c r="O70" s="62"/>
      <c r="P70" s="61"/>
      <c r="Q70" s="61"/>
      <c r="R70" s="61"/>
      <c r="S70" s="61"/>
      <c r="T70" s="61"/>
      <c r="U70" s="62"/>
      <c r="V70" s="63"/>
      <c r="W70" s="62"/>
      <c r="X70" s="111" t="str">
        <f t="shared" si="13"/>
        <v/>
      </c>
      <c r="Y70" s="137"/>
      <c r="Z70" s="101" t="str">
        <f t="shared" si="60"/>
        <v/>
      </c>
      <c r="AA70" s="12"/>
      <c r="AB70" s="71">
        <f t="shared" si="61"/>
        <v>0</v>
      </c>
      <c r="AC70" s="71">
        <f t="shared" si="62"/>
        <v>0</v>
      </c>
      <c r="AD70" s="71">
        <f t="shared" si="63"/>
        <v>0</v>
      </c>
      <c r="AE70" s="71">
        <f t="shared" si="64"/>
        <v>0</v>
      </c>
      <c r="AF70" s="71">
        <f t="shared" si="65"/>
        <v>0</v>
      </c>
      <c r="AG70" s="72" t="str">
        <f>IF(F70="","",IF(V70="",申込書!$AB$6,LEFT(V70,2)&amp;RIGHT(V70,3)))</f>
        <v/>
      </c>
      <c r="AH70" s="72" t="str">
        <f t="shared" si="66"/>
        <v/>
      </c>
      <c r="AI70" s="72" t="str">
        <f t="shared" si="67"/>
        <v/>
      </c>
      <c r="AJ70" s="73"/>
      <c r="AK70" s="75"/>
      <c r="AQ70" s="40">
        <v>65</v>
      </c>
      <c r="AR70" s="40">
        <f t="shared" si="68"/>
        <v>0</v>
      </c>
      <c r="AS70" s="40" t="str">
        <f t="shared" si="69"/>
        <v/>
      </c>
      <c r="AT70" s="56">
        <f t="shared" si="70"/>
        <v>0</v>
      </c>
      <c r="AU70" s="56" t="str">
        <f t="shared" si="71"/>
        <v/>
      </c>
      <c r="AV70" s="56" t="str">
        <f t="shared" si="72"/>
        <v/>
      </c>
      <c r="AW70" s="56">
        <f t="shared" si="73"/>
        <v>10</v>
      </c>
      <c r="AX70" s="56">
        <f t="shared" si="74"/>
        <v>5</v>
      </c>
      <c r="AY70" s="56">
        <v>0</v>
      </c>
      <c r="AZ70" s="56" t="str">
        <f t="shared" si="75"/>
        <v xml:space="preserve"> </v>
      </c>
      <c r="BA70" s="56">
        <v>65</v>
      </c>
      <c r="BB70" s="56" t="str">
        <f t="shared" si="58"/>
        <v/>
      </c>
      <c r="BC70" s="56" t="str">
        <f t="shared" si="76"/>
        <v>19000100</v>
      </c>
      <c r="BD70" s="56" t="str">
        <f t="shared" si="25"/>
        <v/>
      </c>
      <c r="BE70" s="56" t="str">
        <f t="shared" si="26"/>
        <v/>
      </c>
      <c r="BF70" s="56" t="str">
        <f t="shared" si="77"/>
        <v/>
      </c>
      <c r="BG70" s="56">
        <f t="shared" si="78"/>
        <v>0</v>
      </c>
      <c r="BH70" s="56">
        <f t="shared" si="79"/>
        <v>0</v>
      </c>
      <c r="BI70" s="56" t="str">
        <f t="shared" si="28"/>
        <v/>
      </c>
      <c r="BJ70" s="41" t="str">
        <f t="shared" si="29"/>
        <v/>
      </c>
      <c r="BK70" s="41" t="str">
        <f t="shared" si="30"/>
        <v/>
      </c>
      <c r="BL70" s="41" t="str">
        <f t="shared" si="31"/>
        <v/>
      </c>
      <c r="BM70" s="41" t="str">
        <f t="shared" si="32"/>
        <v/>
      </c>
      <c r="BN70" s="41" t="str">
        <f t="shared" si="33"/>
        <v/>
      </c>
      <c r="BO70" s="41">
        <f t="shared" si="34"/>
        <v>0</v>
      </c>
      <c r="BP70" s="41" t="str">
        <f t="shared" si="35"/>
        <v/>
      </c>
      <c r="BQ70" s="41" t="str">
        <f t="shared" si="36"/>
        <v/>
      </c>
      <c r="BR70" s="41">
        <f t="shared" si="37"/>
        <v>0</v>
      </c>
      <c r="BS70" s="41" t="str">
        <f t="shared" si="80"/>
        <v/>
      </c>
      <c r="BT70" s="41" t="str">
        <f t="shared" si="81"/>
        <v/>
      </c>
      <c r="BU70" s="85" t="str">
        <f t="shared" si="82"/>
        <v>999:99.99</v>
      </c>
      <c r="BV70" s="85" t="str">
        <f t="shared" si="83"/>
        <v>999:99.99</v>
      </c>
      <c r="BW70" s="85" t="str">
        <f t="shared" si="84"/>
        <v>999:99.99</v>
      </c>
      <c r="BX70" s="89" t="str">
        <f t="shared" si="85"/>
        <v>1980/1/1</v>
      </c>
      <c r="BZ70" s="100"/>
      <c r="CA70" s="100"/>
      <c r="CB70" s="100"/>
      <c r="CC70" s="100"/>
    </row>
    <row r="71" spans="1:81" ht="24.75" customHeight="1" x14ac:dyDescent="0.15">
      <c r="A71" s="101" t="str">
        <f t="shared" si="59"/>
        <v/>
      </c>
      <c r="B71" s="59"/>
      <c r="C71" s="60"/>
      <c r="D71" s="60"/>
      <c r="E71" s="60"/>
      <c r="F71" s="61"/>
      <c r="G71" s="61"/>
      <c r="H71" s="61"/>
      <c r="I71" s="61"/>
      <c r="J71" s="61"/>
      <c r="K71" s="62"/>
      <c r="L71" s="62"/>
      <c r="M71" s="61"/>
      <c r="N71" s="62"/>
      <c r="O71" s="62"/>
      <c r="P71" s="61"/>
      <c r="Q71" s="61"/>
      <c r="R71" s="61"/>
      <c r="S71" s="61"/>
      <c r="T71" s="61"/>
      <c r="U71" s="62"/>
      <c r="V71" s="63"/>
      <c r="W71" s="62"/>
      <c r="X71" s="111" t="str">
        <f t="shared" ref="X71:X105" si="86">IF(B71="","",BB71)</f>
        <v/>
      </c>
      <c r="Y71" s="137"/>
      <c r="Z71" s="101" t="str">
        <f t="shared" si="60"/>
        <v/>
      </c>
      <c r="AA71" s="12"/>
      <c r="AB71" s="71">
        <f t="shared" si="61"/>
        <v>0</v>
      </c>
      <c r="AC71" s="71">
        <f t="shared" si="62"/>
        <v>0</v>
      </c>
      <c r="AD71" s="71">
        <f t="shared" si="63"/>
        <v>0</v>
      </c>
      <c r="AE71" s="71">
        <f t="shared" si="64"/>
        <v>0</v>
      </c>
      <c r="AF71" s="71">
        <f t="shared" si="65"/>
        <v>0</v>
      </c>
      <c r="AG71" s="72" t="str">
        <f>IF(F71="","",IF(V71="",申込書!$AB$6,LEFT(V71,2)&amp;RIGHT(V71,3)))</f>
        <v/>
      </c>
      <c r="AH71" s="72" t="str">
        <f t="shared" si="66"/>
        <v/>
      </c>
      <c r="AI71" s="72" t="str">
        <f t="shared" si="67"/>
        <v/>
      </c>
      <c r="AJ71" s="73"/>
      <c r="AK71" s="75"/>
      <c r="AQ71" s="40">
        <v>66</v>
      </c>
      <c r="AR71" s="40">
        <f t="shared" si="68"/>
        <v>0</v>
      </c>
      <c r="AS71" s="40" t="str">
        <f t="shared" si="69"/>
        <v/>
      </c>
      <c r="AT71" s="56">
        <f t="shared" si="70"/>
        <v>0</v>
      </c>
      <c r="AU71" s="56" t="str">
        <f t="shared" si="71"/>
        <v/>
      </c>
      <c r="AV71" s="56" t="str">
        <f t="shared" si="72"/>
        <v/>
      </c>
      <c r="AW71" s="56">
        <f t="shared" si="73"/>
        <v>10</v>
      </c>
      <c r="AX71" s="56">
        <f t="shared" si="74"/>
        <v>5</v>
      </c>
      <c r="AY71" s="56">
        <v>0</v>
      </c>
      <c r="AZ71" s="56" t="str">
        <f t="shared" si="75"/>
        <v xml:space="preserve"> </v>
      </c>
      <c r="BA71" s="56">
        <v>66</v>
      </c>
      <c r="BB71" s="56" t="str">
        <f t="shared" si="58"/>
        <v/>
      </c>
      <c r="BC71" s="56" t="str">
        <f t="shared" si="76"/>
        <v>19000100</v>
      </c>
      <c r="BD71" s="56" t="str">
        <f t="shared" ref="BD71:BD134" si="87">IF(B71="","",4)</f>
        <v/>
      </c>
      <c r="BE71" s="56" t="str">
        <f t="shared" ref="BE71:BE134" si="88">IF(B71="","",IF(ISERROR(VLOOKUP($Y71,$CA$21:$CC$26,3,0)),"",VLOOKUP($Y71,$CA$21:$CC$26,3,0)))</f>
        <v/>
      </c>
      <c r="BF71" s="56" t="str">
        <f t="shared" si="77"/>
        <v/>
      </c>
      <c r="BG71" s="56">
        <f t="shared" si="78"/>
        <v>0</v>
      </c>
      <c r="BH71" s="56">
        <f t="shared" si="79"/>
        <v>0</v>
      </c>
      <c r="BI71" s="56" t="str">
        <f t="shared" ref="BI71:BI105" si="89">IF(B71="","",0)</f>
        <v/>
      </c>
      <c r="BJ71" s="41" t="str">
        <f t="shared" ref="BJ71:BJ105" si="90">IF(J71="","",VLOOKUP(J71,$AL$6:$AO$19,2,0)+IF(AY71=0,1,0))</f>
        <v/>
      </c>
      <c r="BK71" s="41" t="str">
        <f t="shared" ref="BK71:BK105" si="91">IF(M71="","",VLOOKUP(M71,$AL$6:$AO$18,2,0)+IF(AY71=0,1,0))</f>
        <v/>
      </c>
      <c r="BL71" s="41" t="str">
        <f t="shared" ref="BL71:BL105" si="92">IF(P71="","",VLOOKUP(P71,$AL$6:$AO$16,2,0)+IF(AY71=0,1,0))</f>
        <v/>
      </c>
      <c r="BM71" s="41" t="str">
        <f t="shared" ref="BM71:BM105" si="93">IF(J71="","",VLOOKUP(J71,$AL$6:$AO$19,3,0))</f>
        <v/>
      </c>
      <c r="BN71" s="41" t="str">
        <f t="shared" ref="BN71:BN105" si="94">IF(J71="","",VLOOKUP(J71,$AL$6:$AO$19,4,0))</f>
        <v/>
      </c>
      <c r="BO71" s="41">
        <f t="shared" ref="BO71:BO105" si="95">IF(L71="オープン",5,0)</f>
        <v>0</v>
      </c>
      <c r="BP71" s="41" t="str">
        <f t="shared" ref="BP71:BP105" si="96">IF(M71="","",VLOOKUP(M71,$AL$6:$AO$18,3,0))</f>
        <v/>
      </c>
      <c r="BQ71" s="41" t="str">
        <f t="shared" ref="BQ71:BQ105" si="97">IF(M71="","",VLOOKUP(M71,$AL$6:$AO$18,4,0))</f>
        <v/>
      </c>
      <c r="BR71" s="41">
        <f t="shared" ref="BR71:BR105" si="98">IF(O71="オープン",5,0)</f>
        <v>0</v>
      </c>
      <c r="BS71" s="41" t="str">
        <f t="shared" si="80"/>
        <v/>
      </c>
      <c r="BT71" s="41" t="str">
        <f t="shared" si="81"/>
        <v/>
      </c>
      <c r="BU71" s="85" t="str">
        <f t="shared" si="82"/>
        <v>999:99.99</v>
      </c>
      <c r="BV71" s="85" t="str">
        <f t="shared" si="83"/>
        <v>999:99.99</v>
      </c>
      <c r="BW71" s="85" t="str">
        <f t="shared" si="84"/>
        <v>999:99.99</v>
      </c>
      <c r="BX71" s="89" t="str">
        <f t="shared" si="85"/>
        <v>1980/1/1</v>
      </c>
      <c r="BZ71" s="100"/>
      <c r="CA71" s="100"/>
      <c r="CB71" s="100"/>
      <c r="CC71" s="100"/>
    </row>
    <row r="72" spans="1:81" ht="24.75" customHeight="1" x14ac:dyDescent="0.15">
      <c r="A72" s="101" t="str">
        <f t="shared" si="59"/>
        <v/>
      </c>
      <c r="B72" s="59"/>
      <c r="C72" s="60"/>
      <c r="D72" s="60"/>
      <c r="E72" s="60"/>
      <c r="F72" s="61"/>
      <c r="G72" s="61"/>
      <c r="H72" s="61"/>
      <c r="I72" s="61"/>
      <c r="J72" s="61"/>
      <c r="K72" s="62"/>
      <c r="L72" s="62"/>
      <c r="M72" s="61"/>
      <c r="N72" s="62"/>
      <c r="O72" s="62"/>
      <c r="P72" s="61"/>
      <c r="Q72" s="61"/>
      <c r="R72" s="61"/>
      <c r="S72" s="61"/>
      <c r="T72" s="61"/>
      <c r="U72" s="62"/>
      <c r="V72" s="63"/>
      <c r="W72" s="62"/>
      <c r="X72" s="111" t="str">
        <f t="shared" si="86"/>
        <v/>
      </c>
      <c r="Y72" s="137"/>
      <c r="Z72" s="101" t="str">
        <f t="shared" si="60"/>
        <v/>
      </c>
      <c r="AA72" s="12"/>
      <c r="AB72" s="71">
        <f t="shared" si="61"/>
        <v>0</v>
      </c>
      <c r="AC72" s="71">
        <f t="shared" si="62"/>
        <v>0</v>
      </c>
      <c r="AD72" s="71">
        <f t="shared" si="63"/>
        <v>0</v>
      </c>
      <c r="AE72" s="71">
        <f t="shared" si="64"/>
        <v>0</v>
      </c>
      <c r="AF72" s="71">
        <f t="shared" si="65"/>
        <v>0</v>
      </c>
      <c r="AG72" s="72" t="str">
        <f>IF(F72="","",IF(V72="",申込書!$AB$6,LEFT(V72,2)&amp;RIGHT(V72,3)))</f>
        <v/>
      </c>
      <c r="AH72" s="72" t="str">
        <f t="shared" si="66"/>
        <v/>
      </c>
      <c r="AI72" s="72" t="str">
        <f t="shared" si="67"/>
        <v/>
      </c>
      <c r="AJ72" s="73"/>
      <c r="AK72" s="75"/>
      <c r="AQ72" s="40">
        <v>67</v>
      </c>
      <c r="AR72" s="40">
        <f t="shared" si="68"/>
        <v>0</v>
      </c>
      <c r="AS72" s="40" t="str">
        <f t="shared" si="69"/>
        <v/>
      </c>
      <c r="AT72" s="56">
        <f t="shared" si="70"/>
        <v>0</v>
      </c>
      <c r="AU72" s="56" t="str">
        <f t="shared" si="71"/>
        <v/>
      </c>
      <c r="AV72" s="56" t="str">
        <f t="shared" si="72"/>
        <v/>
      </c>
      <c r="AW72" s="56">
        <f t="shared" si="73"/>
        <v>10</v>
      </c>
      <c r="AX72" s="56">
        <f t="shared" si="74"/>
        <v>5</v>
      </c>
      <c r="AY72" s="56">
        <v>0</v>
      </c>
      <c r="AZ72" s="56" t="str">
        <f t="shared" si="75"/>
        <v xml:space="preserve"> </v>
      </c>
      <c r="BA72" s="56">
        <v>67</v>
      </c>
      <c r="BB72" s="56" t="str">
        <f t="shared" si="58"/>
        <v/>
      </c>
      <c r="BC72" s="56" t="str">
        <f t="shared" si="76"/>
        <v>19000100</v>
      </c>
      <c r="BD72" s="56" t="str">
        <f t="shared" si="87"/>
        <v/>
      </c>
      <c r="BE72" s="56" t="str">
        <f t="shared" si="88"/>
        <v/>
      </c>
      <c r="BF72" s="56" t="str">
        <f t="shared" si="77"/>
        <v/>
      </c>
      <c r="BG72" s="56">
        <f t="shared" si="78"/>
        <v>0</v>
      </c>
      <c r="BH72" s="56">
        <f t="shared" si="79"/>
        <v>0</v>
      </c>
      <c r="BI72" s="56" t="str">
        <f t="shared" si="89"/>
        <v/>
      </c>
      <c r="BJ72" s="41" t="str">
        <f t="shared" si="90"/>
        <v/>
      </c>
      <c r="BK72" s="41" t="str">
        <f t="shared" si="91"/>
        <v/>
      </c>
      <c r="BL72" s="41" t="str">
        <f t="shared" si="92"/>
        <v/>
      </c>
      <c r="BM72" s="41" t="str">
        <f t="shared" si="93"/>
        <v/>
      </c>
      <c r="BN72" s="41" t="str">
        <f t="shared" si="94"/>
        <v/>
      </c>
      <c r="BO72" s="41">
        <f t="shared" si="95"/>
        <v>0</v>
      </c>
      <c r="BP72" s="41" t="str">
        <f t="shared" si="96"/>
        <v/>
      </c>
      <c r="BQ72" s="41" t="str">
        <f t="shared" si="97"/>
        <v/>
      </c>
      <c r="BR72" s="41">
        <f t="shared" si="98"/>
        <v>0</v>
      </c>
      <c r="BS72" s="41" t="str">
        <f t="shared" si="80"/>
        <v/>
      </c>
      <c r="BT72" s="41" t="str">
        <f t="shared" si="81"/>
        <v/>
      </c>
      <c r="BU72" s="85" t="str">
        <f t="shared" si="82"/>
        <v>999:99.99</v>
      </c>
      <c r="BV72" s="85" t="str">
        <f t="shared" si="83"/>
        <v>999:99.99</v>
      </c>
      <c r="BW72" s="85" t="str">
        <f t="shared" si="84"/>
        <v>999:99.99</v>
      </c>
      <c r="BX72" s="89" t="str">
        <f t="shared" si="85"/>
        <v>1980/1/1</v>
      </c>
      <c r="BZ72" s="100"/>
      <c r="CA72" s="100"/>
      <c r="CB72" s="100"/>
      <c r="CC72" s="100"/>
    </row>
    <row r="73" spans="1:81" ht="24.75" customHeight="1" x14ac:dyDescent="0.15">
      <c r="A73" s="101" t="str">
        <f t="shared" si="59"/>
        <v/>
      </c>
      <c r="B73" s="59"/>
      <c r="C73" s="60"/>
      <c r="D73" s="60"/>
      <c r="E73" s="60"/>
      <c r="F73" s="61"/>
      <c r="G73" s="61"/>
      <c r="H73" s="61"/>
      <c r="I73" s="61"/>
      <c r="J73" s="61"/>
      <c r="K73" s="62"/>
      <c r="L73" s="62"/>
      <c r="M73" s="61"/>
      <c r="N73" s="62"/>
      <c r="O73" s="62"/>
      <c r="P73" s="61"/>
      <c r="Q73" s="61"/>
      <c r="R73" s="61"/>
      <c r="S73" s="61"/>
      <c r="T73" s="61"/>
      <c r="U73" s="62"/>
      <c r="V73" s="63"/>
      <c r="W73" s="62"/>
      <c r="X73" s="111" t="str">
        <f t="shared" si="86"/>
        <v/>
      </c>
      <c r="Y73" s="137"/>
      <c r="Z73" s="101" t="str">
        <f t="shared" si="60"/>
        <v/>
      </c>
      <c r="AA73" s="12"/>
      <c r="AB73" s="71">
        <f t="shared" si="61"/>
        <v>0</v>
      </c>
      <c r="AC73" s="71">
        <f t="shared" si="62"/>
        <v>0</v>
      </c>
      <c r="AD73" s="71">
        <f t="shared" si="63"/>
        <v>0</v>
      </c>
      <c r="AE73" s="71">
        <f t="shared" si="64"/>
        <v>0</v>
      </c>
      <c r="AF73" s="71">
        <f t="shared" si="65"/>
        <v>0</v>
      </c>
      <c r="AG73" s="72" t="str">
        <f>IF(F73="","",IF(V73="",申込書!$AB$6,LEFT(V73,2)&amp;RIGHT(V73,3)))</f>
        <v/>
      </c>
      <c r="AH73" s="72" t="str">
        <f t="shared" si="66"/>
        <v/>
      </c>
      <c r="AI73" s="72" t="str">
        <f t="shared" si="67"/>
        <v/>
      </c>
      <c r="AJ73" s="73"/>
      <c r="AK73" s="75"/>
      <c r="AQ73" s="40">
        <v>68</v>
      </c>
      <c r="AR73" s="40">
        <f t="shared" si="68"/>
        <v>0</v>
      </c>
      <c r="AS73" s="40" t="str">
        <f t="shared" si="69"/>
        <v/>
      </c>
      <c r="AT73" s="56">
        <f t="shared" si="70"/>
        <v>0</v>
      </c>
      <c r="AU73" s="56" t="str">
        <f t="shared" si="71"/>
        <v/>
      </c>
      <c r="AV73" s="56" t="str">
        <f t="shared" si="72"/>
        <v/>
      </c>
      <c r="AW73" s="56">
        <f t="shared" si="73"/>
        <v>10</v>
      </c>
      <c r="AX73" s="56">
        <f t="shared" si="74"/>
        <v>5</v>
      </c>
      <c r="AY73" s="56">
        <v>0</v>
      </c>
      <c r="AZ73" s="56" t="str">
        <f t="shared" si="75"/>
        <v xml:space="preserve"> </v>
      </c>
      <c r="BA73" s="56">
        <v>68</v>
      </c>
      <c r="BB73" s="56" t="str">
        <f t="shared" si="58"/>
        <v/>
      </c>
      <c r="BC73" s="56" t="str">
        <f t="shared" si="76"/>
        <v>19000100</v>
      </c>
      <c r="BD73" s="56" t="str">
        <f t="shared" si="87"/>
        <v/>
      </c>
      <c r="BE73" s="56" t="str">
        <f t="shared" si="88"/>
        <v/>
      </c>
      <c r="BF73" s="56" t="str">
        <f t="shared" si="77"/>
        <v/>
      </c>
      <c r="BG73" s="56">
        <f t="shared" si="78"/>
        <v>0</v>
      </c>
      <c r="BH73" s="56">
        <f t="shared" si="79"/>
        <v>0</v>
      </c>
      <c r="BI73" s="56" t="str">
        <f t="shared" si="89"/>
        <v/>
      </c>
      <c r="BJ73" s="41" t="str">
        <f t="shared" si="90"/>
        <v/>
      </c>
      <c r="BK73" s="41" t="str">
        <f t="shared" si="91"/>
        <v/>
      </c>
      <c r="BL73" s="41" t="str">
        <f t="shared" si="92"/>
        <v/>
      </c>
      <c r="BM73" s="41" t="str">
        <f t="shared" si="93"/>
        <v/>
      </c>
      <c r="BN73" s="41" t="str">
        <f t="shared" si="94"/>
        <v/>
      </c>
      <c r="BO73" s="41">
        <f t="shared" si="95"/>
        <v>0</v>
      </c>
      <c r="BP73" s="41" t="str">
        <f t="shared" si="96"/>
        <v/>
      </c>
      <c r="BQ73" s="41" t="str">
        <f t="shared" si="97"/>
        <v/>
      </c>
      <c r="BR73" s="41">
        <f t="shared" si="98"/>
        <v>0</v>
      </c>
      <c r="BS73" s="41" t="str">
        <f t="shared" si="80"/>
        <v/>
      </c>
      <c r="BT73" s="41" t="str">
        <f t="shared" si="81"/>
        <v/>
      </c>
      <c r="BU73" s="85" t="str">
        <f t="shared" si="82"/>
        <v>999:99.99</v>
      </c>
      <c r="BV73" s="85" t="str">
        <f t="shared" si="83"/>
        <v>999:99.99</v>
      </c>
      <c r="BW73" s="85" t="str">
        <f t="shared" si="84"/>
        <v>999:99.99</v>
      </c>
      <c r="BX73" s="89" t="str">
        <f t="shared" si="85"/>
        <v>1980/1/1</v>
      </c>
      <c r="BZ73" s="100"/>
      <c r="CA73" s="100"/>
      <c r="CB73" s="100"/>
      <c r="CC73" s="100"/>
    </row>
    <row r="74" spans="1:81" ht="24.75" customHeight="1" x14ac:dyDescent="0.15">
      <c r="A74" s="101" t="str">
        <f t="shared" si="59"/>
        <v/>
      </c>
      <c r="B74" s="59"/>
      <c r="C74" s="60"/>
      <c r="D74" s="60"/>
      <c r="E74" s="60"/>
      <c r="F74" s="61"/>
      <c r="G74" s="61"/>
      <c r="H74" s="61"/>
      <c r="I74" s="61"/>
      <c r="J74" s="61"/>
      <c r="K74" s="62"/>
      <c r="L74" s="62"/>
      <c r="M74" s="61"/>
      <c r="N74" s="62"/>
      <c r="O74" s="62"/>
      <c r="P74" s="61"/>
      <c r="Q74" s="61"/>
      <c r="R74" s="61"/>
      <c r="S74" s="61"/>
      <c r="T74" s="61"/>
      <c r="U74" s="62"/>
      <c r="V74" s="63"/>
      <c r="W74" s="62"/>
      <c r="X74" s="111" t="str">
        <f t="shared" si="86"/>
        <v/>
      </c>
      <c r="Y74" s="137"/>
      <c r="Z74" s="101" t="str">
        <f t="shared" si="60"/>
        <v/>
      </c>
      <c r="AA74" s="12"/>
      <c r="AB74" s="71">
        <f t="shared" si="61"/>
        <v>0</v>
      </c>
      <c r="AC74" s="71">
        <f t="shared" si="62"/>
        <v>0</v>
      </c>
      <c r="AD74" s="71">
        <f t="shared" si="63"/>
        <v>0</v>
      </c>
      <c r="AE74" s="71">
        <f t="shared" si="64"/>
        <v>0</v>
      </c>
      <c r="AF74" s="71">
        <f t="shared" si="65"/>
        <v>0</v>
      </c>
      <c r="AG74" s="72" t="str">
        <f>IF(F74="","",IF(V74="",申込書!$AB$6,LEFT(V74,2)&amp;RIGHT(V74,3)))</f>
        <v/>
      </c>
      <c r="AH74" s="72" t="str">
        <f t="shared" si="66"/>
        <v/>
      </c>
      <c r="AI74" s="72" t="str">
        <f t="shared" si="67"/>
        <v/>
      </c>
      <c r="AJ74" s="73"/>
      <c r="AK74" s="75"/>
      <c r="AQ74" s="40">
        <v>69</v>
      </c>
      <c r="AR74" s="40">
        <f t="shared" si="68"/>
        <v>0</v>
      </c>
      <c r="AS74" s="40" t="str">
        <f t="shared" si="69"/>
        <v/>
      </c>
      <c r="AT74" s="56">
        <f t="shared" si="70"/>
        <v>0</v>
      </c>
      <c r="AU74" s="56" t="str">
        <f t="shared" si="71"/>
        <v/>
      </c>
      <c r="AV74" s="56" t="str">
        <f t="shared" si="72"/>
        <v/>
      </c>
      <c r="AW74" s="56">
        <f t="shared" si="73"/>
        <v>10</v>
      </c>
      <c r="AX74" s="56">
        <f t="shared" si="74"/>
        <v>5</v>
      </c>
      <c r="AY74" s="56">
        <v>0</v>
      </c>
      <c r="AZ74" s="56" t="str">
        <f t="shared" si="75"/>
        <v xml:space="preserve"> </v>
      </c>
      <c r="BA74" s="56">
        <v>69</v>
      </c>
      <c r="BB74" s="56" t="str">
        <f t="shared" si="58"/>
        <v/>
      </c>
      <c r="BC74" s="56" t="str">
        <f t="shared" si="76"/>
        <v>19000100</v>
      </c>
      <c r="BD74" s="56" t="str">
        <f t="shared" si="87"/>
        <v/>
      </c>
      <c r="BE74" s="56" t="str">
        <f t="shared" si="88"/>
        <v/>
      </c>
      <c r="BF74" s="56" t="str">
        <f t="shared" si="77"/>
        <v/>
      </c>
      <c r="BG74" s="56">
        <f t="shared" si="78"/>
        <v>0</v>
      </c>
      <c r="BH74" s="56">
        <f t="shared" si="79"/>
        <v>0</v>
      </c>
      <c r="BI74" s="56" t="str">
        <f t="shared" si="89"/>
        <v/>
      </c>
      <c r="BJ74" s="41" t="str">
        <f t="shared" si="90"/>
        <v/>
      </c>
      <c r="BK74" s="41" t="str">
        <f t="shared" si="91"/>
        <v/>
      </c>
      <c r="BL74" s="41" t="str">
        <f t="shared" si="92"/>
        <v/>
      </c>
      <c r="BM74" s="41" t="str">
        <f t="shared" si="93"/>
        <v/>
      </c>
      <c r="BN74" s="41" t="str">
        <f t="shared" si="94"/>
        <v/>
      </c>
      <c r="BO74" s="41">
        <f t="shared" si="95"/>
        <v>0</v>
      </c>
      <c r="BP74" s="41" t="str">
        <f t="shared" si="96"/>
        <v/>
      </c>
      <c r="BQ74" s="41" t="str">
        <f t="shared" si="97"/>
        <v/>
      </c>
      <c r="BR74" s="41">
        <f t="shared" si="98"/>
        <v>0</v>
      </c>
      <c r="BS74" s="41" t="str">
        <f t="shared" si="80"/>
        <v/>
      </c>
      <c r="BT74" s="41" t="str">
        <f t="shared" si="81"/>
        <v/>
      </c>
      <c r="BU74" s="85" t="str">
        <f t="shared" si="82"/>
        <v>999:99.99</v>
      </c>
      <c r="BV74" s="85" t="str">
        <f t="shared" si="83"/>
        <v>999:99.99</v>
      </c>
      <c r="BW74" s="85" t="str">
        <f t="shared" si="84"/>
        <v>999:99.99</v>
      </c>
      <c r="BX74" s="89" t="str">
        <f t="shared" si="85"/>
        <v>1980/1/1</v>
      </c>
      <c r="BZ74" s="100"/>
      <c r="CA74" s="100"/>
      <c r="CB74" s="100"/>
      <c r="CC74" s="100"/>
    </row>
    <row r="75" spans="1:81" ht="24.75" customHeight="1" x14ac:dyDescent="0.15">
      <c r="A75" s="101" t="str">
        <f t="shared" si="59"/>
        <v/>
      </c>
      <c r="B75" s="59"/>
      <c r="C75" s="60"/>
      <c r="D75" s="60"/>
      <c r="E75" s="60"/>
      <c r="F75" s="61"/>
      <c r="G75" s="61"/>
      <c r="H75" s="61"/>
      <c r="I75" s="61"/>
      <c r="J75" s="61"/>
      <c r="K75" s="62"/>
      <c r="L75" s="62"/>
      <c r="M75" s="61"/>
      <c r="N75" s="62"/>
      <c r="O75" s="62"/>
      <c r="P75" s="61"/>
      <c r="Q75" s="61"/>
      <c r="R75" s="61"/>
      <c r="S75" s="61"/>
      <c r="T75" s="61"/>
      <c r="U75" s="62"/>
      <c r="V75" s="63"/>
      <c r="W75" s="62"/>
      <c r="X75" s="111" t="str">
        <f t="shared" si="86"/>
        <v/>
      </c>
      <c r="Y75" s="137"/>
      <c r="Z75" s="101" t="str">
        <f t="shared" si="60"/>
        <v/>
      </c>
      <c r="AA75" s="12"/>
      <c r="AB75" s="71">
        <f t="shared" si="61"/>
        <v>0</v>
      </c>
      <c r="AC75" s="71">
        <f t="shared" si="62"/>
        <v>0</v>
      </c>
      <c r="AD75" s="71">
        <f t="shared" si="63"/>
        <v>0</v>
      </c>
      <c r="AE75" s="71">
        <f t="shared" si="64"/>
        <v>0</v>
      </c>
      <c r="AF75" s="71">
        <f t="shared" si="65"/>
        <v>0</v>
      </c>
      <c r="AG75" s="72" t="str">
        <f>IF(F75="","",IF(V75="",申込書!$AB$6,LEFT(V75,2)&amp;RIGHT(V75,3)))</f>
        <v/>
      </c>
      <c r="AH75" s="72" t="str">
        <f t="shared" si="66"/>
        <v/>
      </c>
      <c r="AI75" s="72" t="str">
        <f t="shared" si="67"/>
        <v/>
      </c>
      <c r="AJ75" s="73"/>
      <c r="AK75" s="75"/>
      <c r="AQ75" s="40">
        <v>70</v>
      </c>
      <c r="AR75" s="40">
        <f t="shared" si="68"/>
        <v>0</v>
      </c>
      <c r="AS75" s="40" t="str">
        <f t="shared" si="69"/>
        <v/>
      </c>
      <c r="AT75" s="56">
        <f t="shared" si="70"/>
        <v>0</v>
      </c>
      <c r="AU75" s="56" t="str">
        <f t="shared" si="71"/>
        <v/>
      </c>
      <c r="AV75" s="56" t="str">
        <f t="shared" si="72"/>
        <v/>
      </c>
      <c r="AW75" s="56">
        <f t="shared" si="73"/>
        <v>10</v>
      </c>
      <c r="AX75" s="56">
        <f t="shared" si="74"/>
        <v>5</v>
      </c>
      <c r="AY75" s="56">
        <v>0</v>
      </c>
      <c r="AZ75" s="56" t="str">
        <f t="shared" si="75"/>
        <v xml:space="preserve"> </v>
      </c>
      <c r="BA75" s="56">
        <v>70</v>
      </c>
      <c r="BB75" s="56" t="str">
        <f t="shared" si="58"/>
        <v/>
      </c>
      <c r="BC75" s="56" t="str">
        <f t="shared" si="76"/>
        <v>19000100</v>
      </c>
      <c r="BD75" s="56" t="str">
        <f t="shared" si="87"/>
        <v/>
      </c>
      <c r="BE75" s="56" t="str">
        <f t="shared" si="88"/>
        <v/>
      </c>
      <c r="BF75" s="56" t="str">
        <f t="shared" si="77"/>
        <v/>
      </c>
      <c r="BG75" s="56">
        <f t="shared" si="78"/>
        <v>0</v>
      </c>
      <c r="BH75" s="56">
        <f t="shared" si="79"/>
        <v>0</v>
      </c>
      <c r="BI75" s="56" t="str">
        <f t="shared" si="89"/>
        <v/>
      </c>
      <c r="BJ75" s="41" t="str">
        <f t="shared" si="90"/>
        <v/>
      </c>
      <c r="BK75" s="41" t="str">
        <f t="shared" si="91"/>
        <v/>
      </c>
      <c r="BL75" s="41" t="str">
        <f t="shared" si="92"/>
        <v/>
      </c>
      <c r="BM75" s="41" t="str">
        <f t="shared" si="93"/>
        <v/>
      </c>
      <c r="BN75" s="41" t="str">
        <f t="shared" si="94"/>
        <v/>
      </c>
      <c r="BO75" s="41">
        <f t="shared" si="95"/>
        <v>0</v>
      </c>
      <c r="BP75" s="41" t="str">
        <f t="shared" si="96"/>
        <v/>
      </c>
      <c r="BQ75" s="41" t="str">
        <f t="shared" si="97"/>
        <v/>
      </c>
      <c r="BR75" s="41">
        <f t="shared" si="98"/>
        <v>0</v>
      </c>
      <c r="BS75" s="41" t="str">
        <f t="shared" si="80"/>
        <v/>
      </c>
      <c r="BT75" s="41" t="str">
        <f t="shared" si="81"/>
        <v/>
      </c>
      <c r="BU75" s="85" t="str">
        <f t="shared" si="82"/>
        <v>999:99.99</v>
      </c>
      <c r="BV75" s="85" t="str">
        <f t="shared" si="83"/>
        <v>999:99.99</v>
      </c>
      <c r="BW75" s="85" t="str">
        <f t="shared" si="84"/>
        <v>999:99.99</v>
      </c>
      <c r="BX75" s="89" t="str">
        <f t="shared" si="85"/>
        <v>1980/1/1</v>
      </c>
      <c r="BZ75" s="100"/>
      <c r="CA75" s="100"/>
      <c r="CB75" s="100"/>
      <c r="CC75" s="100"/>
    </row>
    <row r="76" spans="1:81" ht="24.75" customHeight="1" x14ac:dyDescent="0.15">
      <c r="A76" s="101" t="str">
        <f t="shared" si="59"/>
        <v/>
      </c>
      <c r="B76" s="59"/>
      <c r="C76" s="60"/>
      <c r="D76" s="60"/>
      <c r="E76" s="60"/>
      <c r="F76" s="61"/>
      <c r="G76" s="61"/>
      <c r="H76" s="61"/>
      <c r="I76" s="61"/>
      <c r="J76" s="61"/>
      <c r="K76" s="62"/>
      <c r="L76" s="62"/>
      <c r="M76" s="61"/>
      <c r="N76" s="62"/>
      <c r="O76" s="62"/>
      <c r="P76" s="61"/>
      <c r="Q76" s="61"/>
      <c r="R76" s="61"/>
      <c r="S76" s="61"/>
      <c r="T76" s="61"/>
      <c r="U76" s="62"/>
      <c r="V76" s="63"/>
      <c r="W76" s="62"/>
      <c r="X76" s="111" t="str">
        <f t="shared" si="86"/>
        <v/>
      </c>
      <c r="Y76" s="137"/>
      <c r="Z76" s="101" t="str">
        <f t="shared" si="60"/>
        <v/>
      </c>
      <c r="AA76" s="12"/>
      <c r="AB76" s="71">
        <f t="shared" si="61"/>
        <v>0</v>
      </c>
      <c r="AC76" s="71">
        <f t="shared" si="62"/>
        <v>0</v>
      </c>
      <c r="AD76" s="71">
        <f t="shared" si="63"/>
        <v>0</v>
      </c>
      <c r="AE76" s="71">
        <f t="shared" si="64"/>
        <v>0</v>
      </c>
      <c r="AF76" s="71">
        <f t="shared" si="65"/>
        <v>0</v>
      </c>
      <c r="AG76" s="72" t="str">
        <f>IF(F76="","",IF(V76="",申込書!$AB$6,LEFT(V76,2)&amp;RIGHT(V76,3)))</f>
        <v/>
      </c>
      <c r="AH76" s="72" t="str">
        <f t="shared" si="66"/>
        <v/>
      </c>
      <c r="AI76" s="72" t="str">
        <f t="shared" si="67"/>
        <v/>
      </c>
      <c r="AJ76" s="73"/>
      <c r="AK76" s="75"/>
      <c r="AQ76" s="40">
        <v>71</v>
      </c>
      <c r="AR76" s="40">
        <f t="shared" si="68"/>
        <v>0</v>
      </c>
      <c r="AS76" s="40" t="str">
        <f t="shared" si="69"/>
        <v/>
      </c>
      <c r="AT76" s="56">
        <f t="shared" si="70"/>
        <v>0</v>
      </c>
      <c r="AU76" s="56" t="str">
        <f t="shared" si="71"/>
        <v/>
      </c>
      <c r="AV76" s="56" t="str">
        <f t="shared" si="72"/>
        <v/>
      </c>
      <c r="AW76" s="56">
        <f t="shared" si="73"/>
        <v>10</v>
      </c>
      <c r="AX76" s="56">
        <f t="shared" si="74"/>
        <v>5</v>
      </c>
      <c r="AY76" s="56">
        <v>0</v>
      </c>
      <c r="AZ76" s="56" t="str">
        <f t="shared" si="75"/>
        <v xml:space="preserve"> </v>
      </c>
      <c r="BA76" s="56">
        <v>71</v>
      </c>
      <c r="BB76" s="56" t="str">
        <f t="shared" si="58"/>
        <v/>
      </c>
      <c r="BC76" s="56" t="str">
        <f t="shared" si="76"/>
        <v>19000100</v>
      </c>
      <c r="BD76" s="56" t="str">
        <f t="shared" si="87"/>
        <v/>
      </c>
      <c r="BE76" s="56" t="str">
        <f t="shared" si="88"/>
        <v/>
      </c>
      <c r="BF76" s="56" t="str">
        <f t="shared" si="77"/>
        <v/>
      </c>
      <c r="BG76" s="56">
        <f t="shared" si="78"/>
        <v>0</v>
      </c>
      <c r="BH76" s="56">
        <f t="shared" si="79"/>
        <v>0</v>
      </c>
      <c r="BI76" s="56" t="str">
        <f t="shared" si="89"/>
        <v/>
      </c>
      <c r="BJ76" s="41" t="str">
        <f t="shared" si="90"/>
        <v/>
      </c>
      <c r="BK76" s="41" t="str">
        <f t="shared" si="91"/>
        <v/>
      </c>
      <c r="BL76" s="41" t="str">
        <f t="shared" si="92"/>
        <v/>
      </c>
      <c r="BM76" s="41" t="str">
        <f t="shared" si="93"/>
        <v/>
      </c>
      <c r="BN76" s="41" t="str">
        <f t="shared" si="94"/>
        <v/>
      </c>
      <c r="BO76" s="41">
        <f t="shared" si="95"/>
        <v>0</v>
      </c>
      <c r="BP76" s="41" t="str">
        <f t="shared" si="96"/>
        <v/>
      </c>
      <c r="BQ76" s="41" t="str">
        <f t="shared" si="97"/>
        <v/>
      </c>
      <c r="BR76" s="41">
        <f t="shared" si="98"/>
        <v>0</v>
      </c>
      <c r="BS76" s="41" t="str">
        <f t="shared" si="80"/>
        <v/>
      </c>
      <c r="BT76" s="41" t="str">
        <f t="shared" si="81"/>
        <v/>
      </c>
      <c r="BU76" s="85" t="str">
        <f t="shared" si="82"/>
        <v>999:99.99</v>
      </c>
      <c r="BV76" s="85" t="str">
        <f t="shared" si="83"/>
        <v>999:99.99</v>
      </c>
      <c r="BW76" s="85" t="str">
        <f t="shared" si="84"/>
        <v>999:99.99</v>
      </c>
      <c r="BX76" s="89" t="str">
        <f t="shared" si="85"/>
        <v>1980/1/1</v>
      </c>
      <c r="BZ76" s="100"/>
      <c r="CA76" s="100"/>
      <c r="CB76" s="100"/>
      <c r="CC76" s="100"/>
    </row>
    <row r="77" spans="1:81" ht="24.75" customHeight="1" x14ac:dyDescent="0.15">
      <c r="A77" s="101" t="str">
        <f t="shared" si="59"/>
        <v/>
      </c>
      <c r="B77" s="59"/>
      <c r="C77" s="60"/>
      <c r="D77" s="60"/>
      <c r="E77" s="60"/>
      <c r="F77" s="61"/>
      <c r="G77" s="61"/>
      <c r="H77" s="61"/>
      <c r="I77" s="61"/>
      <c r="J77" s="61"/>
      <c r="K77" s="62"/>
      <c r="L77" s="62"/>
      <c r="M77" s="61"/>
      <c r="N77" s="62"/>
      <c r="O77" s="62"/>
      <c r="P77" s="61"/>
      <c r="Q77" s="61"/>
      <c r="R77" s="61"/>
      <c r="S77" s="61"/>
      <c r="T77" s="61"/>
      <c r="U77" s="62"/>
      <c r="V77" s="63"/>
      <c r="W77" s="62"/>
      <c r="X77" s="111" t="str">
        <f t="shared" si="86"/>
        <v/>
      </c>
      <c r="Y77" s="137"/>
      <c r="Z77" s="101" t="str">
        <f t="shared" si="60"/>
        <v/>
      </c>
      <c r="AA77" s="12"/>
      <c r="AB77" s="71">
        <f t="shared" si="61"/>
        <v>0</v>
      </c>
      <c r="AC77" s="71">
        <f t="shared" si="62"/>
        <v>0</v>
      </c>
      <c r="AD77" s="71">
        <f t="shared" si="63"/>
        <v>0</v>
      </c>
      <c r="AE77" s="71">
        <f t="shared" si="64"/>
        <v>0</v>
      </c>
      <c r="AF77" s="71">
        <f t="shared" si="65"/>
        <v>0</v>
      </c>
      <c r="AG77" s="72" t="str">
        <f>IF(F77="","",IF(V77="",申込書!$AB$6,LEFT(V77,2)&amp;RIGHT(V77,3)))</f>
        <v/>
      </c>
      <c r="AH77" s="72" t="str">
        <f t="shared" si="66"/>
        <v/>
      </c>
      <c r="AI77" s="72" t="str">
        <f t="shared" si="67"/>
        <v/>
      </c>
      <c r="AJ77" s="73"/>
      <c r="AK77" s="75"/>
      <c r="AQ77" s="40">
        <v>72</v>
      </c>
      <c r="AR77" s="40">
        <f t="shared" si="68"/>
        <v>0</v>
      </c>
      <c r="AS77" s="40" t="str">
        <f t="shared" si="69"/>
        <v/>
      </c>
      <c r="AT77" s="56">
        <f t="shared" si="70"/>
        <v>0</v>
      </c>
      <c r="AU77" s="56" t="str">
        <f t="shared" si="71"/>
        <v/>
      </c>
      <c r="AV77" s="56" t="str">
        <f t="shared" si="72"/>
        <v/>
      </c>
      <c r="AW77" s="56">
        <f t="shared" si="73"/>
        <v>10</v>
      </c>
      <c r="AX77" s="56">
        <f t="shared" si="74"/>
        <v>5</v>
      </c>
      <c r="AY77" s="56">
        <v>0</v>
      </c>
      <c r="AZ77" s="56" t="str">
        <f t="shared" si="75"/>
        <v xml:space="preserve"> </v>
      </c>
      <c r="BA77" s="56">
        <v>72</v>
      </c>
      <c r="BB77" s="56" t="str">
        <f t="shared" si="58"/>
        <v/>
      </c>
      <c r="BC77" s="56" t="str">
        <f t="shared" si="76"/>
        <v>19000100</v>
      </c>
      <c r="BD77" s="56" t="str">
        <f t="shared" si="87"/>
        <v/>
      </c>
      <c r="BE77" s="56" t="str">
        <f t="shared" si="88"/>
        <v/>
      </c>
      <c r="BF77" s="56" t="str">
        <f t="shared" si="77"/>
        <v/>
      </c>
      <c r="BG77" s="56">
        <f t="shared" si="78"/>
        <v>0</v>
      </c>
      <c r="BH77" s="56">
        <f t="shared" si="79"/>
        <v>0</v>
      </c>
      <c r="BI77" s="56" t="str">
        <f t="shared" si="89"/>
        <v/>
      </c>
      <c r="BJ77" s="41" t="str">
        <f t="shared" si="90"/>
        <v/>
      </c>
      <c r="BK77" s="41" t="str">
        <f t="shared" si="91"/>
        <v/>
      </c>
      <c r="BL77" s="41" t="str">
        <f t="shared" si="92"/>
        <v/>
      </c>
      <c r="BM77" s="41" t="str">
        <f t="shared" si="93"/>
        <v/>
      </c>
      <c r="BN77" s="41" t="str">
        <f t="shared" si="94"/>
        <v/>
      </c>
      <c r="BO77" s="41">
        <f t="shared" si="95"/>
        <v>0</v>
      </c>
      <c r="BP77" s="41" t="str">
        <f t="shared" si="96"/>
        <v/>
      </c>
      <c r="BQ77" s="41" t="str">
        <f t="shared" si="97"/>
        <v/>
      </c>
      <c r="BR77" s="41">
        <f t="shared" si="98"/>
        <v>0</v>
      </c>
      <c r="BS77" s="41" t="str">
        <f t="shared" si="80"/>
        <v/>
      </c>
      <c r="BT77" s="41" t="str">
        <f t="shared" si="81"/>
        <v/>
      </c>
      <c r="BU77" s="85" t="str">
        <f t="shared" si="82"/>
        <v>999:99.99</v>
      </c>
      <c r="BV77" s="85" t="str">
        <f t="shared" si="83"/>
        <v>999:99.99</v>
      </c>
      <c r="BW77" s="85" t="str">
        <f t="shared" si="84"/>
        <v>999:99.99</v>
      </c>
      <c r="BX77" s="89" t="str">
        <f t="shared" si="85"/>
        <v>1980/1/1</v>
      </c>
      <c r="BZ77" s="100"/>
      <c r="CA77" s="100"/>
      <c r="CB77" s="100"/>
      <c r="CC77" s="100"/>
    </row>
    <row r="78" spans="1:81" ht="24.75" customHeight="1" x14ac:dyDescent="0.15">
      <c r="A78" s="101" t="str">
        <f t="shared" si="59"/>
        <v/>
      </c>
      <c r="B78" s="59"/>
      <c r="C78" s="60"/>
      <c r="D78" s="60"/>
      <c r="E78" s="60"/>
      <c r="F78" s="61"/>
      <c r="G78" s="61"/>
      <c r="H78" s="61"/>
      <c r="I78" s="61"/>
      <c r="J78" s="61"/>
      <c r="K78" s="62"/>
      <c r="L78" s="62"/>
      <c r="M78" s="61"/>
      <c r="N78" s="62"/>
      <c r="O78" s="62"/>
      <c r="P78" s="61"/>
      <c r="Q78" s="61"/>
      <c r="R78" s="61"/>
      <c r="S78" s="61"/>
      <c r="T78" s="61"/>
      <c r="U78" s="62"/>
      <c r="V78" s="63"/>
      <c r="W78" s="62"/>
      <c r="X78" s="111" t="str">
        <f t="shared" si="86"/>
        <v/>
      </c>
      <c r="Y78" s="137"/>
      <c r="Z78" s="101" t="str">
        <f t="shared" si="60"/>
        <v/>
      </c>
      <c r="AA78" s="12"/>
      <c r="AB78" s="71">
        <f t="shared" si="61"/>
        <v>0</v>
      </c>
      <c r="AC78" s="71">
        <f t="shared" si="62"/>
        <v>0</v>
      </c>
      <c r="AD78" s="71">
        <f t="shared" si="63"/>
        <v>0</v>
      </c>
      <c r="AE78" s="71">
        <f t="shared" si="64"/>
        <v>0</v>
      </c>
      <c r="AF78" s="71">
        <f t="shared" si="65"/>
        <v>0</v>
      </c>
      <c r="AG78" s="72" t="str">
        <f>IF(F78="","",IF(V78="",申込書!$AB$6,LEFT(V78,2)&amp;RIGHT(V78,3)))</f>
        <v/>
      </c>
      <c r="AH78" s="72" t="str">
        <f t="shared" si="66"/>
        <v/>
      </c>
      <c r="AI78" s="72" t="str">
        <f t="shared" si="67"/>
        <v/>
      </c>
      <c r="AJ78" s="73"/>
      <c r="AK78" s="75"/>
      <c r="AQ78" s="40">
        <v>73</v>
      </c>
      <c r="AR78" s="40">
        <f t="shared" si="68"/>
        <v>0</v>
      </c>
      <c r="AS78" s="40" t="str">
        <f t="shared" si="69"/>
        <v/>
      </c>
      <c r="AT78" s="56">
        <f t="shared" si="70"/>
        <v>0</v>
      </c>
      <c r="AU78" s="56" t="str">
        <f t="shared" si="71"/>
        <v/>
      </c>
      <c r="AV78" s="56" t="str">
        <f t="shared" si="72"/>
        <v/>
      </c>
      <c r="AW78" s="56">
        <f t="shared" si="73"/>
        <v>10</v>
      </c>
      <c r="AX78" s="56">
        <f t="shared" si="74"/>
        <v>5</v>
      </c>
      <c r="AY78" s="56">
        <v>0</v>
      </c>
      <c r="AZ78" s="56" t="str">
        <f t="shared" si="75"/>
        <v xml:space="preserve"> </v>
      </c>
      <c r="BA78" s="56">
        <v>73</v>
      </c>
      <c r="BB78" s="56" t="str">
        <f t="shared" si="58"/>
        <v/>
      </c>
      <c r="BC78" s="56" t="str">
        <f t="shared" si="76"/>
        <v>19000100</v>
      </c>
      <c r="BD78" s="56" t="str">
        <f t="shared" si="87"/>
        <v/>
      </c>
      <c r="BE78" s="56" t="str">
        <f t="shared" si="88"/>
        <v/>
      </c>
      <c r="BF78" s="56" t="str">
        <f t="shared" si="77"/>
        <v/>
      </c>
      <c r="BG78" s="56">
        <f t="shared" si="78"/>
        <v>0</v>
      </c>
      <c r="BH78" s="56">
        <f t="shared" si="79"/>
        <v>0</v>
      </c>
      <c r="BI78" s="56" t="str">
        <f t="shared" si="89"/>
        <v/>
      </c>
      <c r="BJ78" s="41" t="str">
        <f t="shared" si="90"/>
        <v/>
      </c>
      <c r="BK78" s="41" t="str">
        <f t="shared" si="91"/>
        <v/>
      </c>
      <c r="BL78" s="41" t="str">
        <f t="shared" si="92"/>
        <v/>
      </c>
      <c r="BM78" s="41" t="str">
        <f t="shared" si="93"/>
        <v/>
      </c>
      <c r="BN78" s="41" t="str">
        <f t="shared" si="94"/>
        <v/>
      </c>
      <c r="BO78" s="41">
        <f t="shared" si="95"/>
        <v>0</v>
      </c>
      <c r="BP78" s="41" t="str">
        <f t="shared" si="96"/>
        <v/>
      </c>
      <c r="BQ78" s="41" t="str">
        <f t="shared" si="97"/>
        <v/>
      </c>
      <c r="BR78" s="41">
        <f t="shared" si="98"/>
        <v>0</v>
      </c>
      <c r="BS78" s="41" t="str">
        <f t="shared" si="80"/>
        <v/>
      </c>
      <c r="BT78" s="41" t="str">
        <f t="shared" si="81"/>
        <v/>
      </c>
      <c r="BU78" s="85" t="str">
        <f t="shared" si="82"/>
        <v>999:99.99</v>
      </c>
      <c r="BV78" s="85" t="str">
        <f t="shared" si="83"/>
        <v>999:99.99</v>
      </c>
      <c r="BW78" s="85" t="str">
        <f t="shared" si="84"/>
        <v>999:99.99</v>
      </c>
      <c r="BX78" s="89" t="str">
        <f t="shared" si="85"/>
        <v>1980/1/1</v>
      </c>
      <c r="BZ78" s="100"/>
      <c r="CA78" s="100"/>
      <c r="CB78" s="100"/>
      <c r="CC78" s="100"/>
    </row>
    <row r="79" spans="1:81" ht="24.75" customHeight="1" x14ac:dyDescent="0.15">
      <c r="A79" s="101" t="str">
        <f t="shared" si="59"/>
        <v/>
      </c>
      <c r="B79" s="59"/>
      <c r="C79" s="60"/>
      <c r="D79" s="60"/>
      <c r="E79" s="60"/>
      <c r="F79" s="61"/>
      <c r="G79" s="61"/>
      <c r="H79" s="61"/>
      <c r="I79" s="61"/>
      <c r="J79" s="61"/>
      <c r="K79" s="62"/>
      <c r="L79" s="62"/>
      <c r="M79" s="61"/>
      <c r="N79" s="62"/>
      <c r="O79" s="62"/>
      <c r="P79" s="61"/>
      <c r="Q79" s="61"/>
      <c r="R79" s="61"/>
      <c r="S79" s="61"/>
      <c r="T79" s="61"/>
      <c r="U79" s="62"/>
      <c r="V79" s="63"/>
      <c r="W79" s="62"/>
      <c r="X79" s="111" t="str">
        <f t="shared" si="86"/>
        <v/>
      </c>
      <c r="Y79" s="137"/>
      <c r="Z79" s="101" t="str">
        <f t="shared" si="60"/>
        <v/>
      </c>
      <c r="AA79" s="12"/>
      <c r="AB79" s="71">
        <f t="shared" si="61"/>
        <v>0</v>
      </c>
      <c r="AC79" s="71">
        <f t="shared" si="62"/>
        <v>0</v>
      </c>
      <c r="AD79" s="71">
        <f t="shared" si="63"/>
        <v>0</v>
      </c>
      <c r="AE79" s="71">
        <f t="shared" si="64"/>
        <v>0</v>
      </c>
      <c r="AF79" s="71">
        <f t="shared" si="65"/>
        <v>0</v>
      </c>
      <c r="AG79" s="72" t="str">
        <f>IF(F79="","",IF(V79="",申込書!$AB$6,LEFT(V79,2)&amp;RIGHT(V79,3)))</f>
        <v/>
      </c>
      <c r="AH79" s="72" t="str">
        <f t="shared" si="66"/>
        <v/>
      </c>
      <c r="AI79" s="72" t="str">
        <f t="shared" si="67"/>
        <v/>
      </c>
      <c r="AJ79" s="73"/>
      <c r="AK79" s="75"/>
      <c r="AQ79" s="40">
        <v>74</v>
      </c>
      <c r="AR79" s="40">
        <f t="shared" si="68"/>
        <v>0</v>
      </c>
      <c r="AS79" s="40" t="str">
        <f t="shared" si="69"/>
        <v/>
      </c>
      <c r="AT79" s="56">
        <f t="shared" si="70"/>
        <v>0</v>
      </c>
      <c r="AU79" s="56" t="str">
        <f t="shared" si="71"/>
        <v/>
      </c>
      <c r="AV79" s="56" t="str">
        <f t="shared" si="72"/>
        <v/>
      </c>
      <c r="AW79" s="56">
        <f t="shared" si="73"/>
        <v>10</v>
      </c>
      <c r="AX79" s="56">
        <f t="shared" si="74"/>
        <v>5</v>
      </c>
      <c r="AY79" s="56">
        <v>0</v>
      </c>
      <c r="AZ79" s="56" t="str">
        <f t="shared" si="75"/>
        <v xml:space="preserve"> </v>
      </c>
      <c r="BA79" s="56">
        <v>74</v>
      </c>
      <c r="BB79" s="56" t="str">
        <f t="shared" si="58"/>
        <v/>
      </c>
      <c r="BC79" s="56" t="str">
        <f t="shared" si="76"/>
        <v>19000100</v>
      </c>
      <c r="BD79" s="56" t="str">
        <f t="shared" si="87"/>
        <v/>
      </c>
      <c r="BE79" s="56" t="str">
        <f t="shared" si="88"/>
        <v/>
      </c>
      <c r="BF79" s="56" t="str">
        <f t="shared" si="77"/>
        <v/>
      </c>
      <c r="BG79" s="56">
        <f t="shared" si="78"/>
        <v>0</v>
      </c>
      <c r="BH79" s="56">
        <f t="shared" si="79"/>
        <v>0</v>
      </c>
      <c r="BI79" s="56" t="str">
        <f t="shared" si="89"/>
        <v/>
      </c>
      <c r="BJ79" s="41" t="str">
        <f t="shared" si="90"/>
        <v/>
      </c>
      <c r="BK79" s="41" t="str">
        <f t="shared" si="91"/>
        <v/>
      </c>
      <c r="BL79" s="41" t="str">
        <f t="shared" si="92"/>
        <v/>
      </c>
      <c r="BM79" s="41" t="str">
        <f t="shared" si="93"/>
        <v/>
      </c>
      <c r="BN79" s="41" t="str">
        <f t="shared" si="94"/>
        <v/>
      </c>
      <c r="BO79" s="41">
        <f t="shared" si="95"/>
        <v>0</v>
      </c>
      <c r="BP79" s="41" t="str">
        <f t="shared" si="96"/>
        <v/>
      </c>
      <c r="BQ79" s="41" t="str">
        <f t="shared" si="97"/>
        <v/>
      </c>
      <c r="BR79" s="41">
        <f t="shared" si="98"/>
        <v>0</v>
      </c>
      <c r="BS79" s="41" t="str">
        <f t="shared" si="80"/>
        <v/>
      </c>
      <c r="BT79" s="41" t="str">
        <f t="shared" si="81"/>
        <v/>
      </c>
      <c r="BU79" s="85" t="str">
        <f t="shared" si="82"/>
        <v>999:99.99</v>
      </c>
      <c r="BV79" s="85" t="str">
        <f t="shared" si="83"/>
        <v>999:99.99</v>
      </c>
      <c r="BW79" s="85" t="str">
        <f t="shared" si="84"/>
        <v>999:99.99</v>
      </c>
      <c r="BX79" s="89" t="str">
        <f t="shared" si="85"/>
        <v>1980/1/1</v>
      </c>
      <c r="BZ79" s="100"/>
      <c r="CA79" s="100"/>
      <c r="CB79" s="100"/>
      <c r="CC79" s="100"/>
    </row>
    <row r="80" spans="1:81" ht="24.75" customHeight="1" x14ac:dyDescent="0.15">
      <c r="A80" s="101" t="str">
        <f t="shared" si="59"/>
        <v/>
      </c>
      <c r="B80" s="59"/>
      <c r="C80" s="60"/>
      <c r="D80" s="60"/>
      <c r="E80" s="60"/>
      <c r="F80" s="61"/>
      <c r="G80" s="61"/>
      <c r="H80" s="61"/>
      <c r="I80" s="61"/>
      <c r="J80" s="61"/>
      <c r="K80" s="62"/>
      <c r="L80" s="62"/>
      <c r="M80" s="61"/>
      <c r="N80" s="62"/>
      <c r="O80" s="62"/>
      <c r="P80" s="61"/>
      <c r="Q80" s="61"/>
      <c r="R80" s="61"/>
      <c r="S80" s="61"/>
      <c r="T80" s="61"/>
      <c r="U80" s="62"/>
      <c r="V80" s="63"/>
      <c r="W80" s="62"/>
      <c r="X80" s="111" t="str">
        <f t="shared" si="86"/>
        <v/>
      </c>
      <c r="Y80" s="137"/>
      <c r="Z80" s="101" t="str">
        <f t="shared" si="60"/>
        <v/>
      </c>
      <c r="AA80" s="12"/>
      <c r="AB80" s="71">
        <f t="shared" si="61"/>
        <v>0</v>
      </c>
      <c r="AC80" s="71">
        <f t="shared" si="62"/>
        <v>0</v>
      </c>
      <c r="AD80" s="71">
        <f t="shared" si="63"/>
        <v>0</v>
      </c>
      <c r="AE80" s="71">
        <f t="shared" si="64"/>
        <v>0</v>
      </c>
      <c r="AF80" s="71">
        <f t="shared" si="65"/>
        <v>0</v>
      </c>
      <c r="AG80" s="72" t="str">
        <f>IF(F80="","",IF(V80="",申込書!$AB$6,LEFT(V80,2)&amp;RIGHT(V80,3)))</f>
        <v/>
      </c>
      <c r="AH80" s="72" t="str">
        <f t="shared" si="66"/>
        <v/>
      </c>
      <c r="AI80" s="72" t="str">
        <f t="shared" si="67"/>
        <v/>
      </c>
      <c r="AJ80" s="73"/>
      <c r="AK80" s="75"/>
      <c r="AQ80" s="40">
        <v>75</v>
      </c>
      <c r="AR80" s="40">
        <f t="shared" si="68"/>
        <v>0</v>
      </c>
      <c r="AS80" s="40" t="str">
        <f t="shared" si="69"/>
        <v/>
      </c>
      <c r="AT80" s="56">
        <f t="shared" si="70"/>
        <v>0</v>
      </c>
      <c r="AU80" s="56" t="str">
        <f t="shared" si="71"/>
        <v/>
      </c>
      <c r="AV80" s="56" t="str">
        <f t="shared" si="72"/>
        <v/>
      </c>
      <c r="AW80" s="56">
        <f t="shared" si="73"/>
        <v>10</v>
      </c>
      <c r="AX80" s="56">
        <f t="shared" si="74"/>
        <v>5</v>
      </c>
      <c r="AY80" s="56">
        <v>0</v>
      </c>
      <c r="AZ80" s="56" t="str">
        <f t="shared" si="75"/>
        <v xml:space="preserve"> </v>
      </c>
      <c r="BA80" s="56">
        <v>75</v>
      </c>
      <c r="BB80" s="56" t="str">
        <f t="shared" si="58"/>
        <v/>
      </c>
      <c r="BC80" s="56" t="str">
        <f t="shared" si="76"/>
        <v>19000100</v>
      </c>
      <c r="BD80" s="56" t="str">
        <f t="shared" si="87"/>
        <v/>
      </c>
      <c r="BE80" s="56" t="str">
        <f t="shared" si="88"/>
        <v/>
      </c>
      <c r="BF80" s="56" t="str">
        <f t="shared" si="77"/>
        <v/>
      </c>
      <c r="BG80" s="56">
        <f t="shared" si="78"/>
        <v>0</v>
      </c>
      <c r="BH80" s="56">
        <f t="shared" si="79"/>
        <v>0</v>
      </c>
      <c r="BI80" s="56" t="str">
        <f t="shared" si="89"/>
        <v/>
      </c>
      <c r="BJ80" s="41" t="str">
        <f t="shared" si="90"/>
        <v/>
      </c>
      <c r="BK80" s="41" t="str">
        <f t="shared" si="91"/>
        <v/>
      </c>
      <c r="BL80" s="41" t="str">
        <f t="shared" si="92"/>
        <v/>
      </c>
      <c r="BM80" s="41" t="str">
        <f t="shared" si="93"/>
        <v/>
      </c>
      <c r="BN80" s="41" t="str">
        <f t="shared" si="94"/>
        <v/>
      </c>
      <c r="BO80" s="41">
        <f t="shared" si="95"/>
        <v>0</v>
      </c>
      <c r="BP80" s="41" t="str">
        <f t="shared" si="96"/>
        <v/>
      </c>
      <c r="BQ80" s="41" t="str">
        <f t="shared" si="97"/>
        <v/>
      </c>
      <c r="BR80" s="41">
        <f t="shared" si="98"/>
        <v>0</v>
      </c>
      <c r="BS80" s="41" t="str">
        <f t="shared" si="80"/>
        <v/>
      </c>
      <c r="BT80" s="41" t="str">
        <f t="shared" si="81"/>
        <v/>
      </c>
      <c r="BU80" s="85" t="str">
        <f t="shared" si="82"/>
        <v>999:99.99</v>
      </c>
      <c r="BV80" s="85" t="str">
        <f t="shared" si="83"/>
        <v>999:99.99</v>
      </c>
      <c r="BW80" s="85" t="str">
        <f t="shared" si="84"/>
        <v>999:99.99</v>
      </c>
      <c r="BX80" s="89" t="str">
        <f t="shared" si="85"/>
        <v>1980/1/1</v>
      </c>
      <c r="BZ80" s="100"/>
      <c r="CA80" s="100"/>
      <c r="CB80" s="100"/>
      <c r="CC80" s="100"/>
    </row>
    <row r="81" spans="1:81" ht="24.75" customHeight="1" x14ac:dyDescent="0.15">
      <c r="A81" s="101" t="str">
        <f t="shared" si="59"/>
        <v/>
      </c>
      <c r="B81" s="59"/>
      <c r="C81" s="60"/>
      <c r="D81" s="60"/>
      <c r="E81" s="60"/>
      <c r="F81" s="61"/>
      <c r="G81" s="61"/>
      <c r="H81" s="61"/>
      <c r="I81" s="61"/>
      <c r="J81" s="61"/>
      <c r="K81" s="62"/>
      <c r="L81" s="62"/>
      <c r="M81" s="61"/>
      <c r="N81" s="62"/>
      <c r="O81" s="62"/>
      <c r="P81" s="61"/>
      <c r="Q81" s="61"/>
      <c r="R81" s="61"/>
      <c r="S81" s="61"/>
      <c r="T81" s="61"/>
      <c r="U81" s="62"/>
      <c r="V81" s="63"/>
      <c r="W81" s="62"/>
      <c r="X81" s="111" t="str">
        <f t="shared" si="86"/>
        <v/>
      </c>
      <c r="Y81" s="137"/>
      <c r="Z81" s="101" t="str">
        <f t="shared" si="60"/>
        <v/>
      </c>
      <c r="AA81" s="12"/>
      <c r="AB81" s="71">
        <f t="shared" si="61"/>
        <v>0</v>
      </c>
      <c r="AC81" s="71">
        <f t="shared" si="62"/>
        <v>0</v>
      </c>
      <c r="AD81" s="71">
        <f t="shared" si="63"/>
        <v>0</v>
      </c>
      <c r="AE81" s="71">
        <f t="shared" si="64"/>
        <v>0</v>
      </c>
      <c r="AF81" s="71">
        <f t="shared" si="65"/>
        <v>0</v>
      </c>
      <c r="AG81" s="72" t="str">
        <f>IF(F81="","",IF(V81="",申込書!$AB$6,LEFT(V81,2)&amp;RIGHT(V81,3)))</f>
        <v/>
      </c>
      <c r="AH81" s="72" t="str">
        <f t="shared" si="66"/>
        <v/>
      </c>
      <c r="AI81" s="72" t="str">
        <f t="shared" si="67"/>
        <v/>
      </c>
      <c r="AJ81" s="73"/>
      <c r="AK81" s="75"/>
      <c r="AQ81" s="40">
        <v>76</v>
      </c>
      <c r="AR81" s="40">
        <f t="shared" si="68"/>
        <v>0</v>
      </c>
      <c r="AS81" s="40" t="str">
        <f t="shared" si="69"/>
        <v/>
      </c>
      <c r="AT81" s="56">
        <f t="shared" si="70"/>
        <v>0</v>
      </c>
      <c r="AU81" s="56" t="str">
        <f t="shared" si="71"/>
        <v/>
      </c>
      <c r="AV81" s="56" t="str">
        <f t="shared" si="72"/>
        <v/>
      </c>
      <c r="AW81" s="56">
        <f t="shared" si="73"/>
        <v>10</v>
      </c>
      <c r="AX81" s="56">
        <f t="shared" si="74"/>
        <v>5</v>
      </c>
      <c r="AY81" s="56">
        <v>0</v>
      </c>
      <c r="AZ81" s="56" t="str">
        <f t="shared" si="75"/>
        <v xml:space="preserve"> </v>
      </c>
      <c r="BA81" s="56">
        <v>76</v>
      </c>
      <c r="BB81" s="56" t="str">
        <f t="shared" si="58"/>
        <v/>
      </c>
      <c r="BC81" s="56" t="str">
        <f t="shared" si="76"/>
        <v>19000100</v>
      </c>
      <c r="BD81" s="56" t="str">
        <f t="shared" si="87"/>
        <v/>
      </c>
      <c r="BE81" s="56" t="str">
        <f t="shared" si="88"/>
        <v/>
      </c>
      <c r="BF81" s="56" t="str">
        <f t="shared" si="77"/>
        <v/>
      </c>
      <c r="BG81" s="56">
        <f t="shared" si="78"/>
        <v>0</v>
      </c>
      <c r="BH81" s="56">
        <f t="shared" si="79"/>
        <v>0</v>
      </c>
      <c r="BI81" s="56" t="str">
        <f t="shared" si="89"/>
        <v/>
      </c>
      <c r="BJ81" s="41" t="str">
        <f t="shared" si="90"/>
        <v/>
      </c>
      <c r="BK81" s="41" t="str">
        <f t="shared" si="91"/>
        <v/>
      </c>
      <c r="BL81" s="41" t="str">
        <f t="shared" si="92"/>
        <v/>
      </c>
      <c r="BM81" s="41" t="str">
        <f t="shared" si="93"/>
        <v/>
      </c>
      <c r="BN81" s="41" t="str">
        <f t="shared" si="94"/>
        <v/>
      </c>
      <c r="BO81" s="41">
        <f t="shared" si="95"/>
        <v>0</v>
      </c>
      <c r="BP81" s="41" t="str">
        <f t="shared" si="96"/>
        <v/>
      </c>
      <c r="BQ81" s="41" t="str">
        <f t="shared" si="97"/>
        <v/>
      </c>
      <c r="BR81" s="41">
        <f t="shared" si="98"/>
        <v>0</v>
      </c>
      <c r="BS81" s="41" t="str">
        <f t="shared" si="80"/>
        <v/>
      </c>
      <c r="BT81" s="41" t="str">
        <f t="shared" si="81"/>
        <v/>
      </c>
      <c r="BU81" s="85" t="str">
        <f t="shared" si="82"/>
        <v>999:99.99</v>
      </c>
      <c r="BV81" s="85" t="str">
        <f t="shared" si="83"/>
        <v>999:99.99</v>
      </c>
      <c r="BW81" s="85" t="str">
        <f t="shared" si="84"/>
        <v>999:99.99</v>
      </c>
      <c r="BX81" s="89" t="str">
        <f t="shared" si="85"/>
        <v>1980/1/1</v>
      </c>
      <c r="BZ81" s="100"/>
      <c r="CA81" s="100"/>
      <c r="CB81" s="100"/>
      <c r="CC81" s="100"/>
    </row>
    <row r="82" spans="1:81" ht="24.75" customHeight="1" x14ac:dyDescent="0.15">
      <c r="A82" s="101" t="str">
        <f t="shared" si="59"/>
        <v/>
      </c>
      <c r="B82" s="59"/>
      <c r="C82" s="60"/>
      <c r="D82" s="60"/>
      <c r="E82" s="60"/>
      <c r="F82" s="61"/>
      <c r="G82" s="61"/>
      <c r="H82" s="61"/>
      <c r="I82" s="61"/>
      <c r="J82" s="61"/>
      <c r="K82" s="62"/>
      <c r="L82" s="62"/>
      <c r="M82" s="61"/>
      <c r="N82" s="62"/>
      <c r="O82" s="62"/>
      <c r="P82" s="61"/>
      <c r="Q82" s="61"/>
      <c r="R82" s="61"/>
      <c r="S82" s="61"/>
      <c r="T82" s="61"/>
      <c r="U82" s="62"/>
      <c r="V82" s="63"/>
      <c r="W82" s="62"/>
      <c r="X82" s="111" t="str">
        <f t="shared" si="86"/>
        <v/>
      </c>
      <c r="Y82" s="137"/>
      <c r="Z82" s="101" t="str">
        <f t="shared" si="60"/>
        <v/>
      </c>
      <c r="AA82" s="12"/>
      <c r="AB82" s="71">
        <f t="shared" si="61"/>
        <v>0</v>
      </c>
      <c r="AC82" s="71">
        <f t="shared" si="62"/>
        <v>0</v>
      </c>
      <c r="AD82" s="71">
        <f t="shared" si="63"/>
        <v>0</v>
      </c>
      <c r="AE82" s="71">
        <f t="shared" si="64"/>
        <v>0</v>
      </c>
      <c r="AF82" s="71">
        <f t="shared" si="65"/>
        <v>0</v>
      </c>
      <c r="AG82" s="72" t="str">
        <f>IF(F82="","",IF(V82="",申込書!$AB$6,LEFT(V82,2)&amp;RIGHT(V82,3)))</f>
        <v/>
      </c>
      <c r="AH82" s="72" t="str">
        <f t="shared" si="66"/>
        <v/>
      </c>
      <c r="AI82" s="72" t="str">
        <f t="shared" si="67"/>
        <v/>
      </c>
      <c r="AJ82" s="73"/>
      <c r="AK82" s="75"/>
      <c r="AQ82" s="40">
        <v>77</v>
      </c>
      <c r="AR82" s="40">
        <f t="shared" si="68"/>
        <v>0</v>
      </c>
      <c r="AS82" s="40" t="str">
        <f t="shared" si="69"/>
        <v/>
      </c>
      <c r="AT82" s="56">
        <f t="shared" si="70"/>
        <v>0</v>
      </c>
      <c r="AU82" s="56" t="str">
        <f t="shared" si="71"/>
        <v/>
      </c>
      <c r="AV82" s="56" t="str">
        <f t="shared" si="72"/>
        <v/>
      </c>
      <c r="AW82" s="56">
        <f t="shared" si="73"/>
        <v>10</v>
      </c>
      <c r="AX82" s="56">
        <f t="shared" si="74"/>
        <v>5</v>
      </c>
      <c r="AY82" s="56">
        <v>0</v>
      </c>
      <c r="AZ82" s="56" t="str">
        <f t="shared" si="75"/>
        <v xml:space="preserve"> </v>
      </c>
      <c r="BA82" s="56">
        <v>77</v>
      </c>
      <c r="BB82" s="56" t="str">
        <f t="shared" si="58"/>
        <v/>
      </c>
      <c r="BC82" s="56" t="str">
        <f t="shared" si="76"/>
        <v>19000100</v>
      </c>
      <c r="BD82" s="56" t="str">
        <f t="shared" si="87"/>
        <v/>
      </c>
      <c r="BE82" s="56" t="str">
        <f t="shared" si="88"/>
        <v/>
      </c>
      <c r="BF82" s="56" t="str">
        <f t="shared" si="77"/>
        <v/>
      </c>
      <c r="BG82" s="56">
        <f t="shared" si="78"/>
        <v>0</v>
      </c>
      <c r="BH82" s="56">
        <f t="shared" si="79"/>
        <v>0</v>
      </c>
      <c r="BI82" s="56" t="str">
        <f t="shared" si="89"/>
        <v/>
      </c>
      <c r="BJ82" s="41" t="str">
        <f t="shared" si="90"/>
        <v/>
      </c>
      <c r="BK82" s="41" t="str">
        <f t="shared" si="91"/>
        <v/>
      </c>
      <c r="BL82" s="41" t="str">
        <f t="shared" si="92"/>
        <v/>
      </c>
      <c r="BM82" s="41" t="str">
        <f t="shared" si="93"/>
        <v/>
      </c>
      <c r="BN82" s="41" t="str">
        <f t="shared" si="94"/>
        <v/>
      </c>
      <c r="BO82" s="41">
        <f t="shared" si="95"/>
        <v>0</v>
      </c>
      <c r="BP82" s="41" t="str">
        <f t="shared" si="96"/>
        <v/>
      </c>
      <c r="BQ82" s="41" t="str">
        <f t="shared" si="97"/>
        <v/>
      </c>
      <c r="BR82" s="41">
        <f t="shared" si="98"/>
        <v>0</v>
      </c>
      <c r="BS82" s="41" t="str">
        <f t="shared" si="80"/>
        <v/>
      </c>
      <c r="BT82" s="41" t="str">
        <f t="shared" si="81"/>
        <v/>
      </c>
      <c r="BU82" s="85" t="str">
        <f t="shared" si="82"/>
        <v>999:99.99</v>
      </c>
      <c r="BV82" s="85" t="str">
        <f t="shared" si="83"/>
        <v>999:99.99</v>
      </c>
      <c r="BW82" s="85" t="str">
        <f t="shared" si="84"/>
        <v>999:99.99</v>
      </c>
      <c r="BX82" s="89" t="str">
        <f t="shared" si="85"/>
        <v>1980/1/1</v>
      </c>
      <c r="BZ82" s="100"/>
      <c r="CA82" s="100"/>
      <c r="CB82" s="100"/>
      <c r="CC82" s="100"/>
    </row>
    <row r="83" spans="1:81" ht="24.75" customHeight="1" x14ac:dyDescent="0.15">
      <c r="A83" s="101" t="str">
        <f t="shared" si="59"/>
        <v/>
      </c>
      <c r="B83" s="59"/>
      <c r="C83" s="60"/>
      <c r="D83" s="60"/>
      <c r="E83" s="60"/>
      <c r="F83" s="61"/>
      <c r="G83" s="61"/>
      <c r="H83" s="61"/>
      <c r="I83" s="61"/>
      <c r="J83" s="61"/>
      <c r="K83" s="62"/>
      <c r="L83" s="62"/>
      <c r="M83" s="61"/>
      <c r="N83" s="62"/>
      <c r="O83" s="62"/>
      <c r="P83" s="61"/>
      <c r="Q83" s="61"/>
      <c r="R83" s="61"/>
      <c r="S83" s="61"/>
      <c r="T83" s="61"/>
      <c r="U83" s="62"/>
      <c r="V83" s="63"/>
      <c r="W83" s="62"/>
      <c r="X83" s="111" t="str">
        <f t="shared" si="86"/>
        <v/>
      </c>
      <c r="Y83" s="137"/>
      <c r="Z83" s="101" t="str">
        <f t="shared" si="60"/>
        <v/>
      </c>
      <c r="AA83" s="12"/>
      <c r="AB83" s="71">
        <f t="shared" si="61"/>
        <v>0</v>
      </c>
      <c r="AC83" s="71">
        <f t="shared" si="62"/>
        <v>0</v>
      </c>
      <c r="AD83" s="71">
        <f t="shared" si="63"/>
        <v>0</v>
      </c>
      <c r="AE83" s="71">
        <f t="shared" si="64"/>
        <v>0</v>
      </c>
      <c r="AF83" s="71">
        <f t="shared" si="65"/>
        <v>0</v>
      </c>
      <c r="AG83" s="72" t="str">
        <f>IF(F83="","",IF(V83="",申込書!$AB$6,LEFT(V83,2)&amp;RIGHT(V83,3)))</f>
        <v/>
      </c>
      <c r="AH83" s="72" t="str">
        <f t="shared" si="66"/>
        <v/>
      </c>
      <c r="AI83" s="72" t="str">
        <f t="shared" si="67"/>
        <v/>
      </c>
      <c r="AJ83" s="73"/>
      <c r="AK83" s="75"/>
      <c r="AQ83" s="40">
        <v>78</v>
      </c>
      <c r="AR83" s="40">
        <f t="shared" si="68"/>
        <v>0</v>
      </c>
      <c r="AS83" s="40" t="str">
        <f t="shared" si="69"/>
        <v/>
      </c>
      <c r="AT83" s="56">
        <f t="shared" si="70"/>
        <v>0</v>
      </c>
      <c r="AU83" s="56" t="str">
        <f t="shared" si="71"/>
        <v/>
      </c>
      <c r="AV83" s="56" t="str">
        <f t="shared" si="72"/>
        <v/>
      </c>
      <c r="AW83" s="56">
        <f t="shared" si="73"/>
        <v>10</v>
      </c>
      <c r="AX83" s="56">
        <f t="shared" si="74"/>
        <v>5</v>
      </c>
      <c r="AY83" s="56">
        <v>0</v>
      </c>
      <c r="AZ83" s="56" t="str">
        <f t="shared" si="75"/>
        <v xml:space="preserve"> </v>
      </c>
      <c r="BA83" s="56">
        <v>78</v>
      </c>
      <c r="BB83" s="56" t="str">
        <f t="shared" si="58"/>
        <v/>
      </c>
      <c r="BC83" s="56" t="str">
        <f t="shared" si="76"/>
        <v>19000100</v>
      </c>
      <c r="BD83" s="56" t="str">
        <f t="shared" si="87"/>
        <v/>
      </c>
      <c r="BE83" s="56" t="str">
        <f t="shared" si="88"/>
        <v/>
      </c>
      <c r="BF83" s="56" t="str">
        <f t="shared" si="77"/>
        <v/>
      </c>
      <c r="BG83" s="56">
        <f t="shared" si="78"/>
        <v>0</v>
      </c>
      <c r="BH83" s="56">
        <f t="shared" si="79"/>
        <v>0</v>
      </c>
      <c r="BI83" s="56" t="str">
        <f t="shared" si="89"/>
        <v/>
      </c>
      <c r="BJ83" s="41" t="str">
        <f t="shared" si="90"/>
        <v/>
      </c>
      <c r="BK83" s="41" t="str">
        <f t="shared" si="91"/>
        <v/>
      </c>
      <c r="BL83" s="41" t="str">
        <f t="shared" si="92"/>
        <v/>
      </c>
      <c r="BM83" s="41" t="str">
        <f t="shared" si="93"/>
        <v/>
      </c>
      <c r="BN83" s="41" t="str">
        <f t="shared" si="94"/>
        <v/>
      </c>
      <c r="BO83" s="41">
        <f t="shared" si="95"/>
        <v>0</v>
      </c>
      <c r="BP83" s="41" t="str">
        <f t="shared" si="96"/>
        <v/>
      </c>
      <c r="BQ83" s="41" t="str">
        <f t="shared" si="97"/>
        <v/>
      </c>
      <c r="BR83" s="41">
        <f t="shared" si="98"/>
        <v>0</v>
      </c>
      <c r="BS83" s="41" t="str">
        <f t="shared" si="80"/>
        <v/>
      </c>
      <c r="BT83" s="41" t="str">
        <f t="shared" si="81"/>
        <v/>
      </c>
      <c r="BU83" s="85" t="str">
        <f t="shared" si="82"/>
        <v>999:99.99</v>
      </c>
      <c r="BV83" s="85" t="str">
        <f t="shared" si="83"/>
        <v>999:99.99</v>
      </c>
      <c r="BW83" s="85" t="str">
        <f t="shared" si="84"/>
        <v>999:99.99</v>
      </c>
      <c r="BX83" s="89" t="str">
        <f t="shared" si="85"/>
        <v>1980/1/1</v>
      </c>
      <c r="BZ83" s="100"/>
      <c r="CA83" s="100"/>
      <c r="CB83" s="100"/>
      <c r="CC83" s="100"/>
    </row>
    <row r="84" spans="1:81" ht="24.75" customHeight="1" x14ac:dyDescent="0.15">
      <c r="A84" s="101" t="str">
        <f t="shared" si="59"/>
        <v/>
      </c>
      <c r="B84" s="59"/>
      <c r="C84" s="60"/>
      <c r="D84" s="60"/>
      <c r="E84" s="60"/>
      <c r="F84" s="61"/>
      <c r="G84" s="61"/>
      <c r="H84" s="61"/>
      <c r="I84" s="61"/>
      <c r="J84" s="61"/>
      <c r="K84" s="62"/>
      <c r="L84" s="62"/>
      <c r="M84" s="61"/>
      <c r="N84" s="62"/>
      <c r="O84" s="62"/>
      <c r="P84" s="61"/>
      <c r="Q84" s="61"/>
      <c r="R84" s="61"/>
      <c r="S84" s="61"/>
      <c r="T84" s="61"/>
      <c r="U84" s="62"/>
      <c r="V84" s="63"/>
      <c r="W84" s="62"/>
      <c r="X84" s="111" t="str">
        <f t="shared" si="86"/>
        <v/>
      </c>
      <c r="Y84" s="137"/>
      <c r="Z84" s="101" t="str">
        <f t="shared" si="60"/>
        <v/>
      </c>
      <c r="AA84" s="12"/>
      <c r="AB84" s="71">
        <f t="shared" si="61"/>
        <v>0</v>
      </c>
      <c r="AC84" s="71">
        <f t="shared" si="62"/>
        <v>0</v>
      </c>
      <c r="AD84" s="71">
        <f t="shared" si="63"/>
        <v>0</v>
      </c>
      <c r="AE84" s="71">
        <f t="shared" si="64"/>
        <v>0</v>
      </c>
      <c r="AF84" s="71">
        <f t="shared" si="65"/>
        <v>0</v>
      </c>
      <c r="AG84" s="72" t="str">
        <f>IF(F84="","",IF(V84="",申込書!$AB$6,LEFT(V84,2)&amp;RIGHT(V84,3)))</f>
        <v/>
      </c>
      <c r="AH84" s="72" t="str">
        <f t="shared" si="66"/>
        <v/>
      </c>
      <c r="AI84" s="72" t="str">
        <f t="shared" si="67"/>
        <v/>
      </c>
      <c r="AJ84" s="73"/>
      <c r="AK84" s="75"/>
      <c r="AQ84" s="40">
        <v>79</v>
      </c>
      <c r="AR84" s="40">
        <f t="shared" si="68"/>
        <v>0</v>
      </c>
      <c r="AS84" s="40" t="str">
        <f t="shared" si="69"/>
        <v/>
      </c>
      <c r="AT84" s="56">
        <f t="shared" si="70"/>
        <v>0</v>
      </c>
      <c r="AU84" s="56" t="str">
        <f t="shared" si="71"/>
        <v/>
      </c>
      <c r="AV84" s="56" t="str">
        <f t="shared" si="72"/>
        <v/>
      </c>
      <c r="AW84" s="56">
        <f t="shared" si="73"/>
        <v>10</v>
      </c>
      <c r="AX84" s="56">
        <f t="shared" si="74"/>
        <v>5</v>
      </c>
      <c r="AY84" s="56">
        <v>0</v>
      </c>
      <c r="AZ84" s="56" t="str">
        <f t="shared" si="75"/>
        <v xml:space="preserve"> </v>
      </c>
      <c r="BA84" s="56">
        <v>79</v>
      </c>
      <c r="BB84" s="56" t="str">
        <f t="shared" si="58"/>
        <v/>
      </c>
      <c r="BC84" s="56" t="str">
        <f t="shared" si="76"/>
        <v>19000100</v>
      </c>
      <c r="BD84" s="56" t="str">
        <f t="shared" si="87"/>
        <v/>
      </c>
      <c r="BE84" s="56" t="str">
        <f t="shared" si="88"/>
        <v/>
      </c>
      <c r="BF84" s="56" t="str">
        <f t="shared" si="77"/>
        <v/>
      </c>
      <c r="BG84" s="56">
        <f t="shared" si="78"/>
        <v>0</v>
      </c>
      <c r="BH84" s="56">
        <f t="shared" si="79"/>
        <v>0</v>
      </c>
      <c r="BI84" s="56" t="str">
        <f t="shared" si="89"/>
        <v/>
      </c>
      <c r="BJ84" s="41" t="str">
        <f t="shared" si="90"/>
        <v/>
      </c>
      <c r="BK84" s="41" t="str">
        <f t="shared" si="91"/>
        <v/>
      </c>
      <c r="BL84" s="41" t="str">
        <f t="shared" si="92"/>
        <v/>
      </c>
      <c r="BM84" s="41" t="str">
        <f t="shared" si="93"/>
        <v/>
      </c>
      <c r="BN84" s="41" t="str">
        <f t="shared" si="94"/>
        <v/>
      </c>
      <c r="BO84" s="41">
        <f t="shared" si="95"/>
        <v>0</v>
      </c>
      <c r="BP84" s="41" t="str">
        <f t="shared" si="96"/>
        <v/>
      </c>
      <c r="BQ84" s="41" t="str">
        <f t="shared" si="97"/>
        <v/>
      </c>
      <c r="BR84" s="41">
        <f t="shared" si="98"/>
        <v>0</v>
      </c>
      <c r="BS84" s="41" t="str">
        <f t="shared" si="80"/>
        <v/>
      </c>
      <c r="BT84" s="41" t="str">
        <f t="shared" si="81"/>
        <v/>
      </c>
      <c r="BU84" s="85" t="str">
        <f t="shared" si="82"/>
        <v>999:99.99</v>
      </c>
      <c r="BV84" s="85" t="str">
        <f t="shared" si="83"/>
        <v>999:99.99</v>
      </c>
      <c r="BW84" s="85" t="str">
        <f t="shared" si="84"/>
        <v>999:99.99</v>
      </c>
      <c r="BX84" s="89" t="str">
        <f t="shared" si="85"/>
        <v>1980/1/1</v>
      </c>
      <c r="BZ84" s="100"/>
      <c r="CA84" s="100"/>
      <c r="CB84" s="100"/>
      <c r="CC84" s="100"/>
    </row>
    <row r="85" spans="1:81" ht="24.75" customHeight="1" x14ac:dyDescent="0.15">
      <c r="A85" s="101" t="str">
        <f t="shared" si="59"/>
        <v/>
      </c>
      <c r="B85" s="59"/>
      <c r="C85" s="60"/>
      <c r="D85" s="60"/>
      <c r="E85" s="60"/>
      <c r="F85" s="61"/>
      <c r="G85" s="61"/>
      <c r="H85" s="61"/>
      <c r="I85" s="61"/>
      <c r="J85" s="61"/>
      <c r="K85" s="62"/>
      <c r="L85" s="62"/>
      <c r="M85" s="61"/>
      <c r="N85" s="62"/>
      <c r="O85" s="62"/>
      <c r="P85" s="61"/>
      <c r="Q85" s="61"/>
      <c r="R85" s="61"/>
      <c r="S85" s="61"/>
      <c r="T85" s="61"/>
      <c r="U85" s="62"/>
      <c r="V85" s="63"/>
      <c r="W85" s="62"/>
      <c r="X85" s="111" t="str">
        <f t="shared" si="86"/>
        <v/>
      </c>
      <c r="Y85" s="137"/>
      <c r="Z85" s="101" t="str">
        <f t="shared" si="60"/>
        <v/>
      </c>
      <c r="AA85" s="12"/>
      <c r="AB85" s="71">
        <f t="shared" si="61"/>
        <v>0</v>
      </c>
      <c r="AC85" s="71">
        <f t="shared" si="62"/>
        <v>0</v>
      </c>
      <c r="AD85" s="71">
        <f t="shared" si="63"/>
        <v>0</v>
      </c>
      <c r="AE85" s="71">
        <f t="shared" si="64"/>
        <v>0</v>
      </c>
      <c r="AF85" s="71">
        <f t="shared" si="65"/>
        <v>0</v>
      </c>
      <c r="AG85" s="72" t="str">
        <f>IF(F85="","",IF(V85="",申込書!$AB$6,LEFT(V85,2)&amp;RIGHT(V85,3)))</f>
        <v/>
      </c>
      <c r="AH85" s="72" t="str">
        <f t="shared" si="66"/>
        <v/>
      </c>
      <c r="AI85" s="72" t="str">
        <f t="shared" si="67"/>
        <v/>
      </c>
      <c r="AJ85" s="73"/>
      <c r="AK85" s="75"/>
      <c r="AQ85" s="40">
        <v>80</v>
      </c>
      <c r="AR85" s="40">
        <f t="shared" si="68"/>
        <v>0</v>
      </c>
      <c r="AS85" s="40" t="str">
        <f t="shared" si="69"/>
        <v/>
      </c>
      <c r="AT85" s="56">
        <f t="shared" si="70"/>
        <v>0</v>
      </c>
      <c r="AU85" s="56" t="str">
        <f t="shared" si="71"/>
        <v/>
      </c>
      <c r="AV85" s="56" t="str">
        <f t="shared" si="72"/>
        <v/>
      </c>
      <c r="AW85" s="56">
        <f t="shared" si="73"/>
        <v>10</v>
      </c>
      <c r="AX85" s="56">
        <f t="shared" si="74"/>
        <v>5</v>
      </c>
      <c r="AY85" s="56">
        <v>0</v>
      </c>
      <c r="AZ85" s="56" t="str">
        <f t="shared" si="75"/>
        <v xml:space="preserve"> </v>
      </c>
      <c r="BA85" s="56">
        <v>80</v>
      </c>
      <c r="BB85" s="56" t="str">
        <f t="shared" si="58"/>
        <v/>
      </c>
      <c r="BC85" s="56" t="str">
        <f t="shared" si="76"/>
        <v>19000100</v>
      </c>
      <c r="BD85" s="56" t="str">
        <f t="shared" si="87"/>
        <v/>
      </c>
      <c r="BE85" s="56" t="str">
        <f t="shared" si="88"/>
        <v/>
      </c>
      <c r="BF85" s="56" t="str">
        <f t="shared" si="77"/>
        <v/>
      </c>
      <c r="BG85" s="56">
        <f t="shared" si="78"/>
        <v>0</v>
      </c>
      <c r="BH85" s="56">
        <f t="shared" si="79"/>
        <v>0</v>
      </c>
      <c r="BI85" s="56" t="str">
        <f t="shared" si="89"/>
        <v/>
      </c>
      <c r="BJ85" s="41" t="str">
        <f t="shared" si="90"/>
        <v/>
      </c>
      <c r="BK85" s="41" t="str">
        <f t="shared" si="91"/>
        <v/>
      </c>
      <c r="BL85" s="41" t="str">
        <f t="shared" si="92"/>
        <v/>
      </c>
      <c r="BM85" s="41" t="str">
        <f t="shared" si="93"/>
        <v/>
      </c>
      <c r="BN85" s="41" t="str">
        <f t="shared" si="94"/>
        <v/>
      </c>
      <c r="BO85" s="41">
        <f t="shared" si="95"/>
        <v>0</v>
      </c>
      <c r="BP85" s="41" t="str">
        <f t="shared" si="96"/>
        <v/>
      </c>
      <c r="BQ85" s="41" t="str">
        <f t="shared" si="97"/>
        <v/>
      </c>
      <c r="BR85" s="41">
        <f t="shared" si="98"/>
        <v>0</v>
      </c>
      <c r="BS85" s="41" t="str">
        <f t="shared" si="80"/>
        <v/>
      </c>
      <c r="BT85" s="41" t="str">
        <f t="shared" si="81"/>
        <v/>
      </c>
      <c r="BU85" s="85" t="str">
        <f t="shared" si="82"/>
        <v>999:99.99</v>
      </c>
      <c r="BV85" s="85" t="str">
        <f t="shared" si="83"/>
        <v>999:99.99</v>
      </c>
      <c r="BW85" s="85" t="str">
        <f t="shared" si="84"/>
        <v>999:99.99</v>
      </c>
      <c r="BX85" s="89" t="str">
        <f t="shared" si="85"/>
        <v>1980/1/1</v>
      </c>
      <c r="BZ85" s="100"/>
      <c r="CA85" s="100"/>
      <c r="CB85" s="100"/>
      <c r="CC85" s="100"/>
    </row>
    <row r="86" spans="1:81" ht="24.75" customHeight="1" x14ac:dyDescent="0.15">
      <c r="A86" s="101" t="str">
        <f t="shared" si="59"/>
        <v/>
      </c>
      <c r="B86" s="59"/>
      <c r="C86" s="60"/>
      <c r="D86" s="60"/>
      <c r="E86" s="60"/>
      <c r="F86" s="61"/>
      <c r="G86" s="61"/>
      <c r="H86" s="61"/>
      <c r="I86" s="61"/>
      <c r="J86" s="61"/>
      <c r="K86" s="62"/>
      <c r="L86" s="62"/>
      <c r="M86" s="61"/>
      <c r="N86" s="62"/>
      <c r="O86" s="62"/>
      <c r="P86" s="61"/>
      <c r="Q86" s="61"/>
      <c r="R86" s="61"/>
      <c r="S86" s="61"/>
      <c r="T86" s="61"/>
      <c r="U86" s="62"/>
      <c r="V86" s="63"/>
      <c r="W86" s="62"/>
      <c r="X86" s="111" t="str">
        <f t="shared" si="86"/>
        <v/>
      </c>
      <c r="Y86" s="137"/>
      <c r="Z86" s="101" t="str">
        <f t="shared" si="60"/>
        <v/>
      </c>
      <c r="AA86" s="12"/>
      <c r="AB86" s="71">
        <f t="shared" si="61"/>
        <v>0</v>
      </c>
      <c r="AC86" s="71">
        <f t="shared" si="62"/>
        <v>0</v>
      </c>
      <c r="AD86" s="71">
        <f t="shared" si="63"/>
        <v>0</v>
      </c>
      <c r="AE86" s="71">
        <f t="shared" si="64"/>
        <v>0</v>
      </c>
      <c r="AF86" s="71">
        <f t="shared" si="65"/>
        <v>0</v>
      </c>
      <c r="AG86" s="72" t="str">
        <f>IF(F86="","",IF(V86="",申込書!$AB$6,LEFT(V86,2)&amp;RIGHT(V86,3)))</f>
        <v/>
      </c>
      <c r="AH86" s="72" t="str">
        <f t="shared" si="66"/>
        <v/>
      </c>
      <c r="AI86" s="72" t="str">
        <f t="shared" si="67"/>
        <v/>
      </c>
      <c r="AJ86" s="73"/>
      <c r="AK86" s="75"/>
      <c r="AQ86" s="40">
        <v>81</v>
      </c>
      <c r="AR86" s="40">
        <f t="shared" si="68"/>
        <v>0</v>
      </c>
      <c r="AS86" s="40" t="str">
        <f t="shared" si="69"/>
        <v/>
      </c>
      <c r="AT86" s="56">
        <f t="shared" si="70"/>
        <v>0</v>
      </c>
      <c r="AU86" s="56" t="str">
        <f t="shared" si="71"/>
        <v/>
      </c>
      <c r="AV86" s="56" t="str">
        <f t="shared" si="72"/>
        <v/>
      </c>
      <c r="AW86" s="56">
        <f t="shared" si="73"/>
        <v>10</v>
      </c>
      <c r="AX86" s="56">
        <f t="shared" si="74"/>
        <v>5</v>
      </c>
      <c r="AY86" s="56">
        <v>0</v>
      </c>
      <c r="AZ86" s="56" t="str">
        <f t="shared" si="75"/>
        <v xml:space="preserve"> </v>
      </c>
      <c r="BA86" s="56">
        <v>81</v>
      </c>
      <c r="BB86" s="56" t="str">
        <f t="shared" si="58"/>
        <v/>
      </c>
      <c r="BC86" s="56" t="str">
        <f t="shared" si="76"/>
        <v>19000100</v>
      </c>
      <c r="BD86" s="56" t="str">
        <f t="shared" si="87"/>
        <v/>
      </c>
      <c r="BE86" s="56" t="str">
        <f t="shared" si="88"/>
        <v/>
      </c>
      <c r="BF86" s="56" t="str">
        <f t="shared" si="77"/>
        <v/>
      </c>
      <c r="BG86" s="56">
        <f t="shared" si="78"/>
        <v>0</v>
      </c>
      <c r="BH86" s="56">
        <f t="shared" si="79"/>
        <v>0</v>
      </c>
      <c r="BI86" s="56" t="str">
        <f t="shared" si="89"/>
        <v/>
      </c>
      <c r="BJ86" s="41" t="str">
        <f t="shared" si="90"/>
        <v/>
      </c>
      <c r="BK86" s="41" t="str">
        <f t="shared" si="91"/>
        <v/>
      </c>
      <c r="BL86" s="41" t="str">
        <f t="shared" si="92"/>
        <v/>
      </c>
      <c r="BM86" s="41" t="str">
        <f t="shared" si="93"/>
        <v/>
      </c>
      <c r="BN86" s="41" t="str">
        <f t="shared" si="94"/>
        <v/>
      </c>
      <c r="BO86" s="41">
        <f t="shared" si="95"/>
        <v>0</v>
      </c>
      <c r="BP86" s="41" t="str">
        <f t="shared" si="96"/>
        <v/>
      </c>
      <c r="BQ86" s="41" t="str">
        <f t="shared" si="97"/>
        <v/>
      </c>
      <c r="BR86" s="41">
        <f t="shared" si="98"/>
        <v>0</v>
      </c>
      <c r="BS86" s="41" t="str">
        <f t="shared" si="80"/>
        <v/>
      </c>
      <c r="BT86" s="41" t="str">
        <f t="shared" si="81"/>
        <v/>
      </c>
      <c r="BU86" s="85" t="str">
        <f t="shared" si="82"/>
        <v>999:99.99</v>
      </c>
      <c r="BV86" s="85" t="str">
        <f t="shared" si="83"/>
        <v>999:99.99</v>
      </c>
      <c r="BW86" s="85" t="str">
        <f t="shared" si="84"/>
        <v>999:99.99</v>
      </c>
      <c r="BX86" s="89" t="str">
        <f t="shared" si="85"/>
        <v>1980/1/1</v>
      </c>
      <c r="BZ86" s="100"/>
      <c r="CA86" s="100"/>
      <c r="CB86" s="100"/>
      <c r="CC86" s="100"/>
    </row>
    <row r="87" spans="1:81" ht="24.75" customHeight="1" x14ac:dyDescent="0.15">
      <c r="A87" s="101" t="str">
        <f t="shared" si="59"/>
        <v/>
      </c>
      <c r="B87" s="59"/>
      <c r="C87" s="60"/>
      <c r="D87" s="60"/>
      <c r="E87" s="60"/>
      <c r="F87" s="61"/>
      <c r="G87" s="61"/>
      <c r="H87" s="61"/>
      <c r="I87" s="61"/>
      <c r="J87" s="61"/>
      <c r="K87" s="62"/>
      <c r="L87" s="62"/>
      <c r="M87" s="61"/>
      <c r="N87" s="62"/>
      <c r="O87" s="62"/>
      <c r="P87" s="61"/>
      <c r="Q87" s="61"/>
      <c r="R87" s="61"/>
      <c r="S87" s="61"/>
      <c r="T87" s="61"/>
      <c r="U87" s="62"/>
      <c r="V87" s="63"/>
      <c r="W87" s="62"/>
      <c r="X87" s="111" t="str">
        <f t="shared" si="86"/>
        <v/>
      </c>
      <c r="Y87" s="137"/>
      <c r="Z87" s="101" t="str">
        <f t="shared" si="60"/>
        <v/>
      </c>
      <c r="AA87" s="12"/>
      <c r="AB87" s="71">
        <f t="shared" si="61"/>
        <v>0</v>
      </c>
      <c r="AC87" s="71">
        <f t="shared" si="62"/>
        <v>0</v>
      </c>
      <c r="AD87" s="71">
        <f t="shared" si="63"/>
        <v>0</v>
      </c>
      <c r="AE87" s="71">
        <f t="shared" si="64"/>
        <v>0</v>
      </c>
      <c r="AF87" s="71">
        <f t="shared" si="65"/>
        <v>0</v>
      </c>
      <c r="AG87" s="72" t="str">
        <f>IF(F87="","",IF(V87="",申込書!$AB$6,LEFT(V87,2)&amp;RIGHT(V87,3)))</f>
        <v/>
      </c>
      <c r="AH87" s="72" t="str">
        <f t="shared" si="66"/>
        <v/>
      </c>
      <c r="AI87" s="72" t="str">
        <f t="shared" si="67"/>
        <v/>
      </c>
      <c r="AJ87" s="73"/>
      <c r="AK87" s="75"/>
      <c r="AQ87" s="40">
        <v>82</v>
      </c>
      <c r="AR87" s="40">
        <f t="shared" si="68"/>
        <v>0</v>
      </c>
      <c r="AS87" s="40" t="str">
        <f t="shared" si="69"/>
        <v/>
      </c>
      <c r="AT87" s="56">
        <f t="shared" si="70"/>
        <v>0</v>
      </c>
      <c r="AU87" s="56" t="str">
        <f t="shared" si="71"/>
        <v/>
      </c>
      <c r="AV87" s="56" t="str">
        <f t="shared" si="72"/>
        <v/>
      </c>
      <c r="AW87" s="56">
        <f t="shared" si="73"/>
        <v>10</v>
      </c>
      <c r="AX87" s="56">
        <f t="shared" si="74"/>
        <v>5</v>
      </c>
      <c r="AY87" s="56">
        <v>0</v>
      </c>
      <c r="AZ87" s="56" t="str">
        <f t="shared" si="75"/>
        <v xml:space="preserve"> </v>
      </c>
      <c r="BA87" s="56">
        <v>82</v>
      </c>
      <c r="BB87" s="56" t="str">
        <f t="shared" si="58"/>
        <v/>
      </c>
      <c r="BC87" s="56" t="str">
        <f t="shared" si="76"/>
        <v>19000100</v>
      </c>
      <c r="BD87" s="56" t="str">
        <f t="shared" si="87"/>
        <v/>
      </c>
      <c r="BE87" s="56" t="str">
        <f t="shared" si="88"/>
        <v/>
      </c>
      <c r="BF87" s="56" t="str">
        <f t="shared" si="77"/>
        <v/>
      </c>
      <c r="BG87" s="56">
        <f t="shared" si="78"/>
        <v>0</v>
      </c>
      <c r="BH87" s="56">
        <f t="shared" si="79"/>
        <v>0</v>
      </c>
      <c r="BI87" s="56" t="str">
        <f t="shared" si="89"/>
        <v/>
      </c>
      <c r="BJ87" s="41" t="str">
        <f t="shared" si="90"/>
        <v/>
      </c>
      <c r="BK87" s="41" t="str">
        <f t="shared" si="91"/>
        <v/>
      </c>
      <c r="BL87" s="41" t="str">
        <f t="shared" si="92"/>
        <v/>
      </c>
      <c r="BM87" s="41" t="str">
        <f t="shared" si="93"/>
        <v/>
      </c>
      <c r="BN87" s="41" t="str">
        <f t="shared" si="94"/>
        <v/>
      </c>
      <c r="BO87" s="41">
        <f t="shared" si="95"/>
        <v>0</v>
      </c>
      <c r="BP87" s="41" t="str">
        <f t="shared" si="96"/>
        <v/>
      </c>
      <c r="BQ87" s="41" t="str">
        <f t="shared" si="97"/>
        <v/>
      </c>
      <c r="BR87" s="41">
        <f t="shared" si="98"/>
        <v>0</v>
      </c>
      <c r="BS87" s="41" t="str">
        <f t="shared" si="80"/>
        <v/>
      </c>
      <c r="BT87" s="41" t="str">
        <f t="shared" si="81"/>
        <v/>
      </c>
      <c r="BU87" s="85" t="str">
        <f t="shared" si="82"/>
        <v>999:99.99</v>
      </c>
      <c r="BV87" s="85" t="str">
        <f t="shared" si="83"/>
        <v>999:99.99</v>
      </c>
      <c r="BW87" s="85" t="str">
        <f t="shared" si="84"/>
        <v>999:99.99</v>
      </c>
      <c r="BX87" s="89" t="str">
        <f t="shared" si="85"/>
        <v>1980/1/1</v>
      </c>
      <c r="BZ87" s="100"/>
      <c r="CA87" s="100"/>
      <c r="CB87" s="100"/>
      <c r="CC87" s="100"/>
    </row>
    <row r="88" spans="1:81" ht="24.75" customHeight="1" x14ac:dyDescent="0.15">
      <c r="A88" s="101" t="str">
        <f t="shared" si="59"/>
        <v/>
      </c>
      <c r="B88" s="59"/>
      <c r="C88" s="60"/>
      <c r="D88" s="60"/>
      <c r="E88" s="60"/>
      <c r="F88" s="61"/>
      <c r="G88" s="61"/>
      <c r="H88" s="61"/>
      <c r="I88" s="61"/>
      <c r="J88" s="61"/>
      <c r="K88" s="62"/>
      <c r="L88" s="62"/>
      <c r="M88" s="61"/>
      <c r="N88" s="62"/>
      <c r="O88" s="62"/>
      <c r="P88" s="61"/>
      <c r="Q88" s="61"/>
      <c r="R88" s="61"/>
      <c r="S88" s="61"/>
      <c r="T88" s="61"/>
      <c r="U88" s="62"/>
      <c r="V88" s="63"/>
      <c r="W88" s="62"/>
      <c r="X88" s="111" t="str">
        <f t="shared" si="86"/>
        <v/>
      </c>
      <c r="Y88" s="137"/>
      <c r="Z88" s="101" t="str">
        <f t="shared" si="60"/>
        <v/>
      </c>
      <c r="AA88" s="12"/>
      <c r="AB88" s="71">
        <f t="shared" si="61"/>
        <v>0</v>
      </c>
      <c r="AC88" s="71">
        <f t="shared" si="62"/>
        <v>0</v>
      </c>
      <c r="AD88" s="71">
        <f t="shared" si="63"/>
        <v>0</v>
      </c>
      <c r="AE88" s="71">
        <f t="shared" si="64"/>
        <v>0</v>
      </c>
      <c r="AF88" s="71">
        <f t="shared" si="65"/>
        <v>0</v>
      </c>
      <c r="AG88" s="72" t="str">
        <f>IF(F88="","",IF(V88="",申込書!$AB$6,LEFT(V88,2)&amp;RIGHT(V88,3)))</f>
        <v/>
      </c>
      <c r="AH88" s="72" t="str">
        <f t="shared" si="66"/>
        <v/>
      </c>
      <c r="AI88" s="72" t="str">
        <f t="shared" si="67"/>
        <v/>
      </c>
      <c r="AJ88" s="73"/>
      <c r="AK88" s="75"/>
      <c r="AQ88" s="40">
        <v>83</v>
      </c>
      <c r="AR88" s="40">
        <f t="shared" si="68"/>
        <v>0</v>
      </c>
      <c r="AS88" s="40" t="str">
        <f t="shared" si="69"/>
        <v/>
      </c>
      <c r="AT88" s="56">
        <f t="shared" si="70"/>
        <v>0</v>
      </c>
      <c r="AU88" s="56" t="str">
        <f t="shared" si="71"/>
        <v/>
      </c>
      <c r="AV88" s="56" t="str">
        <f t="shared" si="72"/>
        <v/>
      </c>
      <c r="AW88" s="56">
        <f t="shared" si="73"/>
        <v>10</v>
      </c>
      <c r="AX88" s="56">
        <f t="shared" si="74"/>
        <v>5</v>
      </c>
      <c r="AY88" s="56">
        <v>0</v>
      </c>
      <c r="AZ88" s="56" t="str">
        <f t="shared" si="75"/>
        <v xml:space="preserve"> </v>
      </c>
      <c r="BA88" s="56">
        <v>83</v>
      </c>
      <c r="BB88" s="56" t="str">
        <f t="shared" si="58"/>
        <v/>
      </c>
      <c r="BC88" s="56" t="str">
        <f t="shared" si="76"/>
        <v>19000100</v>
      </c>
      <c r="BD88" s="56" t="str">
        <f t="shared" si="87"/>
        <v/>
      </c>
      <c r="BE88" s="56" t="str">
        <f t="shared" si="88"/>
        <v/>
      </c>
      <c r="BF88" s="56" t="str">
        <f t="shared" si="77"/>
        <v/>
      </c>
      <c r="BG88" s="56">
        <f t="shared" si="78"/>
        <v>0</v>
      </c>
      <c r="BH88" s="56">
        <f t="shared" si="79"/>
        <v>0</v>
      </c>
      <c r="BI88" s="56" t="str">
        <f t="shared" si="89"/>
        <v/>
      </c>
      <c r="BJ88" s="41" t="str">
        <f t="shared" si="90"/>
        <v/>
      </c>
      <c r="BK88" s="41" t="str">
        <f t="shared" si="91"/>
        <v/>
      </c>
      <c r="BL88" s="41" t="str">
        <f t="shared" si="92"/>
        <v/>
      </c>
      <c r="BM88" s="41" t="str">
        <f t="shared" si="93"/>
        <v/>
      </c>
      <c r="BN88" s="41" t="str">
        <f t="shared" si="94"/>
        <v/>
      </c>
      <c r="BO88" s="41">
        <f t="shared" si="95"/>
        <v>0</v>
      </c>
      <c r="BP88" s="41" t="str">
        <f t="shared" si="96"/>
        <v/>
      </c>
      <c r="BQ88" s="41" t="str">
        <f t="shared" si="97"/>
        <v/>
      </c>
      <c r="BR88" s="41">
        <f t="shared" si="98"/>
        <v>0</v>
      </c>
      <c r="BS88" s="41" t="str">
        <f t="shared" si="80"/>
        <v/>
      </c>
      <c r="BT88" s="41" t="str">
        <f t="shared" si="81"/>
        <v/>
      </c>
      <c r="BU88" s="85" t="str">
        <f t="shared" si="82"/>
        <v>999:99.99</v>
      </c>
      <c r="BV88" s="85" t="str">
        <f t="shared" si="83"/>
        <v>999:99.99</v>
      </c>
      <c r="BW88" s="85" t="str">
        <f t="shared" si="84"/>
        <v>999:99.99</v>
      </c>
      <c r="BX88" s="89" t="str">
        <f t="shared" si="85"/>
        <v>1980/1/1</v>
      </c>
      <c r="BZ88" s="100"/>
      <c r="CA88" s="100"/>
      <c r="CB88" s="100"/>
      <c r="CC88" s="100"/>
    </row>
    <row r="89" spans="1:81" ht="24.75" customHeight="1" x14ac:dyDescent="0.15">
      <c r="A89" s="101" t="str">
        <f t="shared" si="59"/>
        <v/>
      </c>
      <c r="B89" s="59"/>
      <c r="C89" s="60"/>
      <c r="D89" s="60"/>
      <c r="E89" s="60"/>
      <c r="F89" s="61"/>
      <c r="G89" s="61"/>
      <c r="H89" s="61"/>
      <c r="I89" s="61"/>
      <c r="J89" s="61"/>
      <c r="K89" s="62"/>
      <c r="L89" s="62"/>
      <c r="M89" s="61"/>
      <c r="N89" s="62"/>
      <c r="O89" s="62"/>
      <c r="P89" s="61"/>
      <c r="Q89" s="61"/>
      <c r="R89" s="61"/>
      <c r="S89" s="61"/>
      <c r="T89" s="61"/>
      <c r="U89" s="62"/>
      <c r="V89" s="63"/>
      <c r="W89" s="62"/>
      <c r="X89" s="111" t="str">
        <f t="shared" si="86"/>
        <v/>
      </c>
      <c r="Y89" s="137"/>
      <c r="Z89" s="101" t="str">
        <f t="shared" si="60"/>
        <v/>
      </c>
      <c r="AA89" s="12"/>
      <c r="AB89" s="71">
        <f t="shared" si="61"/>
        <v>0</v>
      </c>
      <c r="AC89" s="71">
        <f t="shared" si="62"/>
        <v>0</v>
      </c>
      <c r="AD89" s="71">
        <f t="shared" si="63"/>
        <v>0</v>
      </c>
      <c r="AE89" s="71">
        <f t="shared" si="64"/>
        <v>0</v>
      </c>
      <c r="AF89" s="71">
        <f t="shared" si="65"/>
        <v>0</v>
      </c>
      <c r="AG89" s="72" t="str">
        <f>IF(F89="","",IF(V89="",申込書!$AB$6,LEFT(V89,2)&amp;RIGHT(V89,3)))</f>
        <v/>
      </c>
      <c r="AH89" s="72" t="str">
        <f t="shared" si="66"/>
        <v/>
      </c>
      <c r="AI89" s="72" t="str">
        <f t="shared" si="67"/>
        <v/>
      </c>
      <c r="AJ89" s="73"/>
      <c r="AK89" s="75"/>
      <c r="AQ89" s="40">
        <v>84</v>
      </c>
      <c r="AR89" s="40">
        <f t="shared" si="68"/>
        <v>0</v>
      </c>
      <c r="AS89" s="40" t="str">
        <f t="shared" si="69"/>
        <v/>
      </c>
      <c r="AT89" s="56">
        <f t="shared" si="70"/>
        <v>0</v>
      </c>
      <c r="AU89" s="56" t="str">
        <f t="shared" si="71"/>
        <v/>
      </c>
      <c r="AV89" s="56" t="str">
        <f t="shared" si="72"/>
        <v/>
      </c>
      <c r="AW89" s="56">
        <f t="shared" si="73"/>
        <v>10</v>
      </c>
      <c r="AX89" s="56">
        <f t="shared" si="74"/>
        <v>5</v>
      </c>
      <c r="AY89" s="56">
        <v>0</v>
      </c>
      <c r="AZ89" s="56" t="str">
        <f t="shared" si="75"/>
        <v xml:space="preserve"> </v>
      </c>
      <c r="BA89" s="56">
        <v>84</v>
      </c>
      <c r="BB89" s="56" t="str">
        <f t="shared" si="58"/>
        <v/>
      </c>
      <c r="BC89" s="56" t="str">
        <f t="shared" si="76"/>
        <v>19000100</v>
      </c>
      <c r="BD89" s="56" t="str">
        <f t="shared" si="87"/>
        <v/>
      </c>
      <c r="BE89" s="56" t="str">
        <f t="shared" si="88"/>
        <v/>
      </c>
      <c r="BF89" s="56" t="str">
        <f t="shared" si="77"/>
        <v/>
      </c>
      <c r="BG89" s="56">
        <f t="shared" si="78"/>
        <v>0</v>
      </c>
      <c r="BH89" s="56">
        <f t="shared" si="79"/>
        <v>0</v>
      </c>
      <c r="BI89" s="56" t="str">
        <f t="shared" si="89"/>
        <v/>
      </c>
      <c r="BJ89" s="41" t="str">
        <f t="shared" si="90"/>
        <v/>
      </c>
      <c r="BK89" s="41" t="str">
        <f t="shared" si="91"/>
        <v/>
      </c>
      <c r="BL89" s="41" t="str">
        <f t="shared" si="92"/>
        <v/>
      </c>
      <c r="BM89" s="41" t="str">
        <f t="shared" si="93"/>
        <v/>
      </c>
      <c r="BN89" s="41" t="str">
        <f t="shared" si="94"/>
        <v/>
      </c>
      <c r="BO89" s="41">
        <f t="shared" si="95"/>
        <v>0</v>
      </c>
      <c r="BP89" s="41" t="str">
        <f t="shared" si="96"/>
        <v/>
      </c>
      <c r="BQ89" s="41" t="str">
        <f t="shared" si="97"/>
        <v/>
      </c>
      <c r="BR89" s="41">
        <f t="shared" si="98"/>
        <v>0</v>
      </c>
      <c r="BS89" s="41" t="str">
        <f t="shared" si="80"/>
        <v/>
      </c>
      <c r="BT89" s="41" t="str">
        <f t="shared" si="81"/>
        <v/>
      </c>
      <c r="BU89" s="85" t="str">
        <f t="shared" si="82"/>
        <v>999:99.99</v>
      </c>
      <c r="BV89" s="85" t="str">
        <f t="shared" si="83"/>
        <v>999:99.99</v>
      </c>
      <c r="BW89" s="85" t="str">
        <f t="shared" si="84"/>
        <v>999:99.99</v>
      </c>
      <c r="BX89" s="89" t="str">
        <f t="shared" si="85"/>
        <v>1980/1/1</v>
      </c>
      <c r="BZ89" s="100"/>
      <c r="CA89" s="100"/>
      <c r="CB89" s="100"/>
      <c r="CC89" s="100"/>
    </row>
    <row r="90" spans="1:81" ht="24.75" customHeight="1" x14ac:dyDescent="0.15">
      <c r="A90" s="101" t="str">
        <f t="shared" si="59"/>
        <v/>
      </c>
      <c r="B90" s="59"/>
      <c r="C90" s="60"/>
      <c r="D90" s="60"/>
      <c r="E90" s="60"/>
      <c r="F90" s="61"/>
      <c r="G90" s="61"/>
      <c r="H90" s="61"/>
      <c r="I90" s="61"/>
      <c r="J90" s="61"/>
      <c r="K90" s="62"/>
      <c r="L90" s="62"/>
      <c r="M90" s="61"/>
      <c r="N90" s="62"/>
      <c r="O90" s="62"/>
      <c r="P90" s="61"/>
      <c r="Q90" s="61"/>
      <c r="R90" s="61"/>
      <c r="S90" s="61"/>
      <c r="T90" s="61"/>
      <c r="U90" s="62"/>
      <c r="V90" s="63"/>
      <c r="W90" s="62"/>
      <c r="X90" s="111" t="str">
        <f t="shared" si="86"/>
        <v/>
      </c>
      <c r="Y90" s="137"/>
      <c r="Z90" s="101" t="str">
        <f t="shared" si="60"/>
        <v/>
      </c>
      <c r="AA90" s="12"/>
      <c r="AB90" s="71">
        <f t="shared" si="61"/>
        <v>0</v>
      </c>
      <c r="AC90" s="71">
        <f t="shared" si="62"/>
        <v>0</v>
      </c>
      <c r="AD90" s="71">
        <f t="shared" si="63"/>
        <v>0</v>
      </c>
      <c r="AE90" s="71">
        <f t="shared" si="64"/>
        <v>0</v>
      </c>
      <c r="AF90" s="71">
        <f t="shared" si="65"/>
        <v>0</v>
      </c>
      <c r="AG90" s="72" t="str">
        <f>IF(F90="","",IF(V90="",申込書!$AB$6,LEFT(V90,2)&amp;RIGHT(V90,3)))</f>
        <v/>
      </c>
      <c r="AH90" s="72" t="str">
        <f t="shared" si="66"/>
        <v/>
      </c>
      <c r="AI90" s="72" t="str">
        <f t="shared" si="67"/>
        <v/>
      </c>
      <c r="AJ90" s="73"/>
      <c r="AK90" s="75"/>
      <c r="AQ90" s="40">
        <v>85</v>
      </c>
      <c r="AR90" s="40">
        <f t="shared" si="68"/>
        <v>0</v>
      </c>
      <c r="AS90" s="40" t="str">
        <f t="shared" si="69"/>
        <v/>
      </c>
      <c r="AT90" s="56">
        <f t="shared" si="70"/>
        <v>0</v>
      </c>
      <c r="AU90" s="56" t="str">
        <f t="shared" si="71"/>
        <v/>
      </c>
      <c r="AV90" s="56" t="str">
        <f t="shared" si="72"/>
        <v/>
      </c>
      <c r="AW90" s="56">
        <f t="shared" si="73"/>
        <v>10</v>
      </c>
      <c r="AX90" s="56">
        <f t="shared" si="74"/>
        <v>5</v>
      </c>
      <c r="AY90" s="56">
        <v>0</v>
      </c>
      <c r="AZ90" s="56" t="str">
        <f t="shared" si="75"/>
        <v xml:space="preserve"> </v>
      </c>
      <c r="BA90" s="56">
        <v>85</v>
      </c>
      <c r="BB90" s="56" t="str">
        <f t="shared" si="58"/>
        <v/>
      </c>
      <c r="BC90" s="56" t="str">
        <f t="shared" si="76"/>
        <v>19000100</v>
      </c>
      <c r="BD90" s="56" t="str">
        <f t="shared" si="87"/>
        <v/>
      </c>
      <c r="BE90" s="56" t="str">
        <f t="shared" si="88"/>
        <v/>
      </c>
      <c r="BF90" s="56" t="str">
        <f t="shared" si="77"/>
        <v/>
      </c>
      <c r="BG90" s="56">
        <f t="shared" si="78"/>
        <v>0</v>
      </c>
      <c r="BH90" s="56">
        <f t="shared" si="79"/>
        <v>0</v>
      </c>
      <c r="BI90" s="56" t="str">
        <f t="shared" si="89"/>
        <v/>
      </c>
      <c r="BJ90" s="41" t="str">
        <f t="shared" si="90"/>
        <v/>
      </c>
      <c r="BK90" s="41" t="str">
        <f t="shared" si="91"/>
        <v/>
      </c>
      <c r="BL90" s="41" t="str">
        <f t="shared" si="92"/>
        <v/>
      </c>
      <c r="BM90" s="41" t="str">
        <f t="shared" si="93"/>
        <v/>
      </c>
      <c r="BN90" s="41" t="str">
        <f t="shared" si="94"/>
        <v/>
      </c>
      <c r="BO90" s="41">
        <f t="shared" si="95"/>
        <v>0</v>
      </c>
      <c r="BP90" s="41" t="str">
        <f t="shared" si="96"/>
        <v/>
      </c>
      <c r="BQ90" s="41" t="str">
        <f t="shared" si="97"/>
        <v/>
      </c>
      <c r="BR90" s="41">
        <f t="shared" si="98"/>
        <v>0</v>
      </c>
      <c r="BS90" s="41" t="str">
        <f t="shared" si="80"/>
        <v/>
      </c>
      <c r="BT90" s="41" t="str">
        <f t="shared" si="81"/>
        <v/>
      </c>
      <c r="BU90" s="85" t="str">
        <f t="shared" si="82"/>
        <v>999:99.99</v>
      </c>
      <c r="BV90" s="85" t="str">
        <f t="shared" si="83"/>
        <v>999:99.99</v>
      </c>
      <c r="BW90" s="85" t="str">
        <f t="shared" si="84"/>
        <v>999:99.99</v>
      </c>
      <c r="BX90" s="89" t="str">
        <f t="shared" si="85"/>
        <v>1980/1/1</v>
      </c>
      <c r="BZ90" s="100"/>
      <c r="CA90" s="100"/>
      <c r="CB90" s="100"/>
      <c r="CC90" s="100"/>
    </row>
    <row r="91" spans="1:81" ht="24.75" customHeight="1" x14ac:dyDescent="0.15">
      <c r="A91" s="101" t="str">
        <f t="shared" si="59"/>
        <v/>
      </c>
      <c r="B91" s="59"/>
      <c r="C91" s="60"/>
      <c r="D91" s="60"/>
      <c r="E91" s="60"/>
      <c r="F91" s="61"/>
      <c r="G91" s="61"/>
      <c r="H91" s="61"/>
      <c r="I91" s="61"/>
      <c r="J91" s="61"/>
      <c r="K91" s="62"/>
      <c r="L91" s="62"/>
      <c r="M91" s="61"/>
      <c r="N91" s="62"/>
      <c r="O91" s="62"/>
      <c r="P91" s="61"/>
      <c r="Q91" s="61"/>
      <c r="R91" s="61"/>
      <c r="S91" s="61"/>
      <c r="T91" s="61"/>
      <c r="U91" s="62"/>
      <c r="V91" s="63"/>
      <c r="W91" s="62"/>
      <c r="X91" s="111" t="str">
        <f t="shared" si="86"/>
        <v/>
      </c>
      <c r="Y91" s="137"/>
      <c r="Z91" s="101" t="str">
        <f t="shared" si="60"/>
        <v/>
      </c>
      <c r="AA91" s="12"/>
      <c r="AB91" s="71">
        <f t="shared" si="61"/>
        <v>0</v>
      </c>
      <c r="AC91" s="71">
        <f t="shared" si="62"/>
        <v>0</v>
      </c>
      <c r="AD91" s="71">
        <f t="shared" si="63"/>
        <v>0</v>
      </c>
      <c r="AE91" s="71">
        <f t="shared" si="64"/>
        <v>0</v>
      </c>
      <c r="AF91" s="71">
        <f t="shared" si="65"/>
        <v>0</v>
      </c>
      <c r="AG91" s="72" t="str">
        <f>IF(F91="","",IF(V91="",申込書!$AB$6,LEFT(V91,2)&amp;RIGHT(V91,3)))</f>
        <v/>
      </c>
      <c r="AH91" s="72" t="str">
        <f t="shared" si="66"/>
        <v/>
      </c>
      <c r="AI91" s="72" t="str">
        <f t="shared" si="67"/>
        <v/>
      </c>
      <c r="AJ91" s="73"/>
      <c r="AK91" s="75"/>
      <c r="AQ91" s="40">
        <v>86</v>
      </c>
      <c r="AR91" s="40">
        <f t="shared" si="68"/>
        <v>0</v>
      </c>
      <c r="AS91" s="40" t="str">
        <f t="shared" si="69"/>
        <v/>
      </c>
      <c r="AT91" s="56">
        <f t="shared" si="70"/>
        <v>0</v>
      </c>
      <c r="AU91" s="56" t="str">
        <f t="shared" si="71"/>
        <v/>
      </c>
      <c r="AV91" s="56" t="str">
        <f t="shared" si="72"/>
        <v/>
      </c>
      <c r="AW91" s="56">
        <f t="shared" si="73"/>
        <v>10</v>
      </c>
      <c r="AX91" s="56">
        <f t="shared" si="74"/>
        <v>5</v>
      </c>
      <c r="AY91" s="56">
        <v>0</v>
      </c>
      <c r="AZ91" s="56" t="str">
        <f t="shared" si="75"/>
        <v xml:space="preserve"> </v>
      </c>
      <c r="BA91" s="56">
        <v>86</v>
      </c>
      <c r="BB91" s="56" t="str">
        <f t="shared" si="58"/>
        <v/>
      </c>
      <c r="BC91" s="56" t="str">
        <f t="shared" si="76"/>
        <v>19000100</v>
      </c>
      <c r="BD91" s="56" t="str">
        <f t="shared" si="87"/>
        <v/>
      </c>
      <c r="BE91" s="56" t="str">
        <f t="shared" si="88"/>
        <v/>
      </c>
      <c r="BF91" s="56" t="str">
        <f t="shared" si="77"/>
        <v/>
      </c>
      <c r="BG91" s="56">
        <f t="shared" si="78"/>
        <v>0</v>
      </c>
      <c r="BH91" s="56">
        <f t="shared" si="79"/>
        <v>0</v>
      </c>
      <c r="BI91" s="56" t="str">
        <f t="shared" si="89"/>
        <v/>
      </c>
      <c r="BJ91" s="41" t="str">
        <f t="shared" si="90"/>
        <v/>
      </c>
      <c r="BK91" s="41" t="str">
        <f t="shared" si="91"/>
        <v/>
      </c>
      <c r="BL91" s="41" t="str">
        <f t="shared" si="92"/>
        <v/>
      </c>
      <c r="BM91" s="41" t="str">
        <f t="shared" si="93"/>
        <v/>
      </c>
      <c r="BN91" s="41" t="str">
        <f t="shared" si="94"/>
        <v/>
      </c>
      <c r="BO91" s="41">
        <f t="shared" si="95"/>
        <v>0</v>
      </c>
      <c r="BP91" s="41" t="str">
        <f t="shared" si="96"/>
        <v/>
      </c>
      <c r="BQ91" s="41" t="str">
        <f t="shared" si="97"/>
        <v/>
      </c>
      <c r="BR91" s="41">
        <f t="shared" si="98"/>
        <v>0</v>
      </c>
      <c r="BS91" s="41" t="str">
        <f t="shared" si="80"/>
        <v/>
      </c>
      <c r="BT91" s="41" t="str">
        <f t="shared" si="81"/>
        <v/>
      </c>
      <c r="BU91" s="85" t="str">
        <f t="shared" si="82"/>
        <v>999:99.99</v>
      </c>
      <c r="BV91" s="85" t="str">
        <f t="shared" si="83"/>
        <v>999:99.99</v>
      </c>
      <c r="BW91" s="85" t="str">
        <f t="shared" si="84"/>
        <v>999:99.99</v>
      </c>
      <c r="BX91" s="89" t="str">
        <f t="shared" si="85"/>
        <v>1980/1/1</v>
      </c>
      <c r="BZ91" s="100"/>
      <c r="CA91" s="100"/>
      <c r="CB91" s="100"/>
      <c r="CC91" s="100"/>
    </row>
    <row r="92" spans="1:81" ht="24.75" customHeight="1" x14ac:dyDescent="0.15">
      <c r="A92" s="101" t="str">
        <f t="shared" si="59"/>
        <v/>
      </c>
      <c r="B92" s="59"/>
      <c r="C92" s="60"/>
      <c r="D92" s="60"/>
      <c r="E92" s="60"/>
      <c r="F92" s="61"/>
      <c r="G92" s="61"/>
      <c r="H92" s="61"/>
      <c r="I92" s="61"/>
      <c r="J92" s="61"/>
      <c r="K92" s="62"/>
      <c r="L92" s="62"/>
      <c r="M92" s="61"/>
      <c r="N92" s="62"/>
      <c r="O92" s="62"/>
      <c r="P92" s="61"/>
      <c r="Q92" s="61"/>
      <c r="R92" s="61"/>
      <c r="S92" s="61"/>
      <c r="T92" s="61"/>
      <c r="U92" s="62"/>
      <c r="V92" s="63"/>
      <c r="W92" s="62"/>
      <c r="X92" s="111" t="str">
        <f t="shared" si="86"/>
        <v/>
      </c>
      <c r="Y92" s="137"/>
      <c r="Z92" s="101" t="str">
        <f t="shared" si="60"/>
        <v/>
      </c>
      <c r="AA92" s="12"/>
      <c r="AB92" s="71">
        <f t="shared" si="61"/>
        <v>0</v>
      </c>
      <c r="AC92" s="71">
        <f t="shared" si="62"/>
        <v>0</v>
      </c>
      <c r="AD92" s="71">
        <f t="shared" si="63"/>
        <v>0</v>
      </c>
      <c r="AE92" s="71">
        <f t="shared" si="64"/>
        <v>0</v>
      </c>
      <c r="AF92" s="71">
        <f t="shared" si="65"/>
        <v>0</v>
      </c>
      <c r="AG92" s="72" t="str">
        <f>IF(F92="","",IF(V92="",申込書!$AB$6,LEFT(V92,2)&amp;RIGHT(V92,3)))</f>
        <v/>
      </c>
      <c r="AH92" s="72" t="str">
        <f t="shared" si="66"/>
        <v/>
      </c>
      <c r="AI92" s="72" t="str">
        <f t="shared" si="67"/>
        <v/>
      </c>
      <c r="AJ92" s="73"/>
      <c r="AK92" s="75"/>
      <c r="AQ92" s="40">
        <v>87</v>
      </c>
      <c r="AR92" s="40">
        <f t="shared" si="68"/>
        <v>0</v>
      </c>
      <c r="AS92" s="40" t="str">
        <f t="shared" si="69"/>
        <v/>
      </c>
      <c r="AT92" s="56">
        <f t="shared" si="70"/>
        <v>0</v>
      </c>
      <c r="AU92" s="56" t="str">
        <f t="shared" si="71"/>
        <v/>
      </c>
      <c r="AV92" s="56" t="str">
        <f t="shared" si="72"/>
        <v/>
      </c>
      <c r="AW92" s="56">
        <f t="shared" si="73"/>
        <v>10</v>
      </c>
      <c r="AX92" s="56">
        <f t="shared" si="74"/>
        <v>5</v>
      </c>
      <c r="AY92" s="56">
        <v>0</v>
      </c>
      <c r="AZ92" s="56" t="str">
        <f t="shared" si="75"/>
        <v xml:space="preserve"> </v>
      </c>
      <c r="BA92" s="56">
        <v>87</v>
      </c>
      <c r="BB92" s="56" t="str">
        <f t="shared" si="58"/>
        <v/>
      </c>
      <c r="BC92" s="56" t="str">
        <f t="shared" si="76"/>
        <v>19000100</v>
      </c>
      <c r="BD92" s="56" t="str">
        <f t="shared" si="87"/>
        <v/>
      </c>
      <c r="BE92" s="56" t="str">
        <f t="shared" si="88"/>
        <v/>
      </c>
      <c r="BF92" s="56" t="str">
        <f t="shared" si="77"/>
        <v/>
      </c>
      <c r="BG92" s="56">
        <f t="shared" si="78"/>
        <v>0</v>
      </c>
      <c r="BH92" s="56">
        <f t="shared" si="79"/>
        <v>0</v>
      </c>
      <c r="BI92" s="56" t="str">
        <f t="shared" si="89"/>
        <v/>
      </c>
      <c r="BJ92" s="41" t="str">
        <f t="shared" si="90"/>
        <v/>
      </c>
      <c r="BK92" s="41" t="str">
        <f t="shared" si="91"/>
        <v/>
      </c>
      <c r="BL92" s="41" t="str">
        <f t="shared" si="92"/>
        <v/>
      </c>
      <c r="BM92" s="41" t="str">
        <f t="shared" si="93"/>
        <v/>
      </c>
      <c r="BN92" s="41" t="str">
        <f t="shared" si="94"/>
        <v/>
      </c>
      <c r="BO92" s="41">
        <f t="shared" si="95"/>
        <v>0</v>
      </c>
      <c r="BP92" s="41" t="str">
        <f t="shared" si="96"/>
        <v/>
      </c>
      <c r="BQ92" s="41" t="str">
        <f t="shared" si="97"/>
        <v/>
      </c>
      <c r="BR92" s="41">
        <f t="shared" si="98"/>
        <v>0</v>
      </c>
      <c r="BS92" s="41" t="str">
        <f t="shared" si="80"/>
        <v/>
      </c>
      <c r="BT92" s="41" t="str">
        <f t="shared" si="81"/>
        <v/>
      </c>
      <c r="BU92" s="85" t="str">
        <f t="shared" si="82"/>
        <v>999:99.99</v>
      </c>
      <c r="BV92" s="85" t="str">
        <f t="shared" si="83"/>
        <v>999:99.99</v>
      </c>
      <c r="BW92" s="85" t="str">
        <f t="shared" si="84"/>
        <v>999:99.99</v>
      </c>
      <c r="BX92" s="89" t="str">
        <f t="shared" si="85"/>
        <v>1980/1/1</v>
      </c>
      <c r="BZ92" s="100"/>
      <c r="CA92" s="100"/>
      <c r="CB92" s="100"/>
      <c r="CC92" s="100"/>
    </row>
    <row r="93" spans="1:81" ht="24.75" customHeight="1" x14ac:dyDescent="0.15">
      <c r="A93" s="101" t="str">
        <f t="shared" si="59"/>
        <v/>
      </c>
      <c r="B93" s="59"/>
      <c r="C93" s="60"/>
      <c r="D93" s="60"/>
      <c r="E93" s="60"/>
      <c r="F93" s="61"/>
      <c r="G93" s="61"/>
      <c r="H93" s="61"/>
      <c r="I93" s="61"/>
      <c r="J93" s="61"/>
      <c r="K93" s="62"/>
      <c r="L93" s="62"/>
      <c r="M93" s="61"/>
      <c r="N93" s="62"/>
      <c r="O93" s="62"/>
      <c r="P93" s="61"/>
      <c r="Q93" s="61"/>
      <c r="R93" s="61"/>
      <c r="S93" s="61"/>
      <c r="T93" s="61"/>
      <c r="U93" s="62"/>
      <c r="V93" s="63"/>
      <c r="W93" s="62"/>
      <c r="X93" s="111" t="str">
        <f t="shared" si="86"/>
        <v/>
      </c>
      <c r="Y93" s="137"/>
      <c r="Z93" s="101" t="str">
        <f t="shared" si="60"/>
        <v/>
      </c>
      <c r="AA93" s="12"/>
      <c r="AB93" s="71">
        <f t="shared" si="61"/>
        <v>0</v>
      </c>
      <c r="AC93" s="71">
        <f t="shared" si="62"/>
        <v>0</v>
      </c>
      <c r="AD93" s="71">
        <f t="shared" si="63"/>
        <v>0</v>
      </c>
      <c r="AE93" s="71">
        <f t="shared" si="64"/>
        <v>0</v>
      </c>
      <c r="AF93" s="71">
        <f t="shared" si="65"/>
        <v>0</v>
      </c>
      <c r="AG93" s="72" t="str">
        <f>IF(F93="","",IF(V93="",申込書!$AB$6,LEFT(V93,2)&amp;RIGHT(V93,3)))</f>
        <v/>
      </c>
      <c r="AH93" s="72" t="str">
        <f t="shared" si="66"/>
        <v/>
      </c>
      <c r="AI93" s="72" t="str">
        <f t="shared" si="67"/>
        <v/>
      </c>
      <c r="AJ93" s="73"/>
      <c r="AK93" s="75"/>
      <c r="AQ93" s="40">
        <v>88</v>
      </c>
      <c r="AR93" s="40">
        <f t="shared" si="68"/>
        <v>0</v>
      </c>
      <c r="AS93" s="40" t="str">
        <f t="shared" si="69"/>
        <v/>
      </c>
      <c r="AT93" s="56">
        <f t="shared" si="70"/>
        <v>0</v>
      </c>
      <c r="AU93" s="56" t="str">
        <f t="shared" si="71"/>
        <v/>
      </c>
      <c r="AV93" s="56" t="str">
        <f t="shared" si="72"/>
        <v/>
      </c>
      <c r="AW93" s="56">
        <f t="shared" si="73"/>
        <v>10</v>
      </c>
      <c r="AX93" s="56">
        <f t="shared" si="74"/>
        <v>5</v>
      </c>
      <c r="AY93" s="56">
        <v>0</v>
      </c>
      <c r="AZ93" s="56" t="str">
        <f t="shared" si="75"/>
        <v xml:space="preserve"> </v>
      </c>
      <c r="BA93" s="56">
        <v>88</v>
      </c>
      <c r="BB93" s="56" t="str">
        <f t="shared" si="58"/>
        <v/>
      </c>
      <c r="BC93" s="56" t="str">
        <f t="shared" si="76"/>
        <v>19000100</v>
      </c>
      <c r="BD93" s="56" t="str">
        <f t="shared" si="87"/>
        <v/>
      </c>
      <c r="BE93" s="56" t="str">
        <f t="shared" si="88"/>
        <v/>
      </c>
      <c r="BF93" s="56" t="str">
        <f t="shared" si="77"/>
        <v/>
      </c>
      <c r="BG93" s="56">
        <f t="shared" si="78"/>
        <v>0</v>
      </c>
      <c r="BH93" s="56">
        <f t="shared" si="79"/>
        <v>0</v>
      </c>
      <c r="BI93" s="56" t="str">
        <f t="shared" si="89"/>
        <v/>
      </c>
      <c r="BJ93" s="41" t="str">
        <f t="shared" si="90"/>
        <v/>
      </c>
      <c r="BK93" s="41" t="str">
        <f t="shared" si="91"/>
        <v/>
      </c>
      <c r="BL93" s="41" t="str">
        <f t="shared" si="92"/>
        <v/>
      </c>
      <c r="BM93" s="41" t="str">
        <f t="shared" si="93"/>
        <v/>
      </c>
      <c r="BN93" s="41" t="str">
        <f t="shared" si="94"/>
        <v/>
      </c>
      <c r="BO93" s="41">
        <f t="shared" si="95"/>
        <v>0</v>
      </c>
      <c r="BP93" s="41" t="str">
        <f t="shared" si="96"/>
        <v/>
      </c>
      <c r="BQ93" s="41" t="str">
        <f t="shared" si="97"/>
        <v/>
      </c>
      <c r="BR93" s="41">
        <f t="shared" si="98"/>
        <v>0</v>
      </c>
      <c r="BS93" s="41" t="str">
        <f t="shared" si="80"/>
        <v/>
      </c>
      <c r="BT93" s="41" t="str">
        <f t="shared" si="81"/>
        <v/>
      </c>
      <c r="BU93" s="85" t="str">
        <f t="shared" si="82"/>
        <v>999:99.99</v>
      </c>
      <c r="BV93" s="85" t="str">
        <f t="shared" si="83"/>
        <v>999:99.99</v>
      </c>
      <c r="BW93" s="85" t="str">
        <f t="shared" si="84"/>
        <v>999:99.99</v>
      </c>
      <c r="BX93" s="89" t="str">
        <f t="shared" si="85"/>
        <v>1980/1/1</v>
      </c>
      <c r="BZ93" s="100"/>
      <c r="CA93" s="100"/>
      <c r="CB93" s="100"/>
      <c r="CC93" s="100"/>
    </row>
    <row r="94" spans="1:81" ht="24.75" customHeight="1" x14ac:dyDescent="0.15">
      <c r="A94" s="101" t="str">
        <f t="shared" si="59"/>
        <v/>
      </c>
      <c r="B94" s="59"/>
      <c r="C94" s="60"/>
      <c r="D94" s="60"/>
      <c r="E94" s="60"/>
      <c r="F94" s="61"/>
      <c r="G94" s="61"/>
      <c r="H94" s="61"/>
      <c r="I94" s="61"/>
      <c r="J94" s="61"/>
      <c r="K94" s="62"/>
      <c r="L94" s="62"/>
      <c r="M94" s="61"/>
      <c r="N94" s="62"/>
      <c r="O94" s="62"/>
      <c r="P94" s="61"/>
      <c r="Q94" s="61"/>
      <c r="R94" s="61"/>
      <c r="S94" s="61"/>
      <c r="T94" s="61"/>
      <c r="U94" s="62"/>
      <c r="V94" s="63"/>
      <c r="W94" s="62"/>
      <c r="X94" s="111" t="str">
        <f t="shared" si="86"/>
        <v/>
      </c>
      <c r="Y94" s="137"/>
      <c r="Z94" s="101" t="str">
        <f t="shared" si="60"/>
        <v/>
      </c>
      <c r="AA94" s="12"/>
      <c r="AB94" s="71">
        <f t="shared" si="61"/>
        <v>0</v>
      </c>
      <c r="AC94" s="71">
        <f t="shared" si="62"/>
        <v>0</v>
      </c>
      <c r="AD94" s="71">
        <f t="shared" si="63"/>
        <v>0</v>
      </c>
      <c r="AE94" s="71">
        <f t="shared" si="64"/>
        <v>0</v>
      </c>
      <c r="AF94" s="71">
        <f t="shared" si="65"/>
        <v>0</v>
      </c>
      <c r="AG94" s="72" t="str">
        <f>IF(F94="","",IF(V94="",申込書!$AB$6,LEFT(V94,2)&amp;RIGHT(V94,3)))</f>
        <v/>
      </c>
      <c r="AH94" s="72" t="str">
        <f t="shared" si="66"/>
        <v/>
      </c>
      <c r="AI94" s="72" t="str">
        <f t="shared" si="67"/>
        <v/>
      </c>
      <c r="AJ94" s="73"/>
      <c r="AK94" s="75"/>
      <c r="AQ94" s="40">
        <v>89</v>
      </c>
      <c r="AR94" s="40">
        <f t="shared" si="68"/>
        <v>0</v>
      </c>
      <c r="AS94" s="40" t="str">
        <f t="shared" si="69"/>
        <v/>
      </c>
      <c r="AT94" s="56">
        <f t="shared" si="70"/>
        <v>0</v>
      </c>
      <c r="AU94" s="56" t="str">
        <f t="shared" si="71"/>
        <v/>
      </c>
      <c r="AV94" s="56" t="str">
        <f t="shared" si="72"/>
        <v/>
      </c>
      <c r="AW94" s="56">
        <f t="shared" si="73"/>
        <v>10</v>
      </c>
      <c r="AX94" s="56">
        <f t="shared" si="74"/>
        <v>5</v>
      </c>
      <c r="AY94" s="56">
        <v>0</v>
      </c>
      <c r="AZ94" s="56" t="str">
        <f t="shared" si="75"/>
        <v xml:space="preserve"> </v>
      </c>
      <c r="BA94" s="56">
        <v>89</v>
      </c>
      <c r="BB94" s="56" t="str">
        <f t="shared" si="58"/>
        <v/>
      </c>
      <c r="BC94" s="56" t="str">
        <f t="shared" si="76"/>
        <v>19000100</v>
      </c>
      <c r="BD94" s="56" t="str">
        <f t="shared" si="87"/>
        <v/>
      </c>
      <c r="BE94" s="56" t="str">
        <f t="shared" si="88"/>
        <v/>
      </c>
      <c r="BF94" s="56" t="str">
        <f t="shared" si="77"/>
        <v/>
      </c>
      <c r="BG94" s="56">
        <f t="shared" si="78"/>
        <v>0</v>
      </c>
      <c r="BH94" s="56">
        <f t="shared" si="79"/>
        <v>0</v>
      </c>
      <c r="BI94" s="56" t="str">
        <f t="shared" si="89"/>
        <v/>
      </c>
      <c r="BJ94" s="41" t="str">
        <f t="shared" si="90"/>
        <v/>
      </c>
      <c r="BK94" s="41" t="str">
        <f t="shared" si="91"/>
        <v/>
      </c>
      <c r="BL94" s="41" t="str">
        <f t="shared" si="92"/>
        <v/>
      </c>
      <c r="BM94" s="41" t="str">
        <f t="shared" si="93"/>
        <v/>
      </c>
      <c r="BN94" s="41" t="str">
        <f t="shared" si="94"/>
        <v/>
      </c>
      <c r="BO94" s="41">
        <f t="shared" si="95"/>
        <v>0</v>
      </c>
      <c r="BP94" s="41" t="str">
        <f t="shared" si="96"/>
        <v/>
      </c>
      <c r="BQ94" s="41" t="str">
        <f t="shared" si="97"/>
        <v/>
      </c>
      <c r="BR94" s="41">
        <f t="shared" si="98"/>
        <v>0</v>
      </c>
      <c r="BS94" s="41" t="str">
        <f t="shared" si="80"/>
        <v/>
      </c>
      <c r="BT94" s="41" t="str">
        <f t="shared" si="81"/>
        <v/>
      </c>
      <c r="BU94" s="85" t="str">
        <f t="shared" si="82"/>
        <v>999:99.99</v>
      </c>
      <c r="BV94" s="85" t="str">
        <f t="shared" si="83"/>
        <v>999:99.99</v>
      </c>
      <c r="BW94" s="85" t="str">
        <f t="shared" si="84"/>
        <v>999:99.99</v>
      </c>
      <c r="BX94" s="89" t="str">
        <f t="shared" si="85"/>
        <v>1980/1/1</v>
      </c>
      <c r="BZ94" s="100"/>
      <c r="CA94" s="100"/>
      <c r="CB94" s="100"/>
      <c r="CC94" s="100"/>
    </row>
    <row r="95" spans="1:81" ht="24.75" customHeight="1" x14ac:dyDescent="0.15">
      <c r="A95" s="101" t="str">
        <f t="shared" si="59"/>
        <v/>
      </c>
      <c r="B95" s="59"/>
      <c r="C95" s="60"/>
      <c r="D95" s="60"/>
      <c r="E95" s="60"/>
      <c r="F95" s="61"/>
      <c r="G95" s="61"/>
      <c r="H95" s="61"/>
      <c r="I95" s="61"/>
      <c r="J95" s="61"/>
      <c r="K95" s="62"/>
      <c r="L95" s="62"/>
      <c r="M95" s="61"/>
      <c r="N95" s="62"/>
      <c r="O95" s="62"/>
      <c r="P95" s="61"/>
      <c r="Q95" s="61"/>
      <c r="R95" s="61"/>
      <c r="S95" s="61"/>
      <c r="T95" s="61"/>
      <c r="U95" s="62"/>
      <c r="V95" s="63"/>
      <c r="W95" s="62"/>
      <c r="X95" s="111" t="str">
        <f t="shared" si="86"/>
        <v/>
      </c>
      <c r="Y95" s="137"/>
      <c r="Z95" s="101" t="str">
        <f t="shared" si="60"/>
        <v/>
      </c>
      <c r="AA95" s="12"/>
      <c r="AB95" s="71">
        <f t="shared" si="61"/>
        <v>0</v>
      </c>
      <c r="AC95" s="71">
        <f t="shared" si="62"/>
        <v>0</v>
      </c>
      <c r="AD95" s="71">
        <f t="shared" si="63"/>
        <v>0</v>
      </c>
      <c r="AE95" s="71">
        <f t="shared" si="64"/>
        <v>0</v>
      </c>
      <c r="AF95" s="71">
        <f t="shared" si="65"/>
        <v>0</v>
      </c>
      <c r="AG95" s="72" t="str">
        <f>IF(F95="","",IF(V95="",申込書!$AB$6,LEFT(V95,2)&amp;RIGHT(V95,3)))</f>
        <v/>
      </c>
      <c r="AH95" s="72" t="str">
        <f t="shared" si="66"/>
        <v/>
      </c>
      <c r="AI95" s="72" t="str">
        <f t="shared" si="67"/>
        <v/>
      </c>
      <c r="AJ95" s="73"/>
      <c r="AK95" s="75"/>
      <c r="AQ95" s="40">
        <v>90</v>
      </c>
      <c r="AR95" s="40">
        <f t="shared" si="68"/>
        <v>0</v>
      </c>
      <c r="AS95" s="40" t="str">
        <f t="shared" si="69"/>
        <v/>
      </c>
      <c r="AT95" s="56">
        <f t="shared" si="70"/>
        <v>0</v>
      </c>
      <c r="AU95" s="56" t="str">
        <f t="shared" si="71"/>
        <v/>
      </c>
      <c r="AV95" s="56" t="str">
        <f t="shared" si="72"/>
        <v/>
      </c>
      <c r="AW95" s="56">
        <f t="shared" si="73"/>
        <v>10</v>
      </c>
      <c r="AX95" s="56">
        <f t="shared" si="74"/>
        <v>5</v>
      </c>
      <c r="AY95" s="56">
        <v>0</v>
      </c>
      <c r="AZ95" s="56" t="str">
        <f t="shared" si="75"/>
        <v xml:space="preserve"> </v>
      </c>
      <c r="BA95" s="56">
        <v>90</v>
      </c>
      <c r="BB95" s="56" t="str">
        <f t="shared" si="58"/>
        <v/>
      </c>
      <c r="BC95" s="56" t="str">
        <f t="shared" si="76"/>
        <v>19000100</v>
      </c>
      <c r="BD95" s="56" t="str">
        <f t="shared" si="87"/>
        <v/>
      </c>
      <c r="BE95" s="56" t="str">
        <f t="shared" si="88"/>
        <v/>
      </c>
      <c r="BF95" s="56" t="str">
        <f t="shared" si="77"/>
        <v/>
      </c>
      <c r="BG95" s="56">
        <f t="shared" si="78"/>
        <v>0</v>
      </c>
      <c r="BH95" s="56">
        <f t="shared" si="79"/>
        <v>0</v>
      </c>
      <c r="BI95" s="56" t="str">
        <f t="shared" si="89"/>
        <v/>
      </c>
      <c r="BJ95" s="41" t="str">
        <f t="shared" si="90"/>
        <v/>
      </c>
      <c r="BK95" s="41" t="str">
        <f t="shared" si="91"/>
        <v/>
      </c>
      <c r="BL95" s="41" t="str">
        <f t="shared" si="92"/>
        <v/>
      </c>
      <c r="BM95" s="41" t="str">
        <f t="shared" si="93"/>
        <v/>
      </c>
      <c r="BN95" s="41" t="str">
        <f t="shared" si="94"/>
        <v/>
      </c>
      <c r="BO95" s="41">
        <f t="shared" si="95"/>
        <v>0</v>
      </c>
      <c r="BP95" s="41" t="str">
        <f t="shared" si="96"/>
        <v/>
      </c>
      <c r="BQ95" s="41" t="str">
        <f t="shared" si="97"/>
        <v/>
      </c>
      <c r="BR95" s="41">
        <f t="shared" si="98"/>
        <v>0</v>
      </c>
      <c r="BS95" s="41" t="str">
        <f t="shared" si="80"/>
        <v/>
      </c>
      <c r="BT95" s="41" t="str">
        <f t="shared" si="81"/>
        <v/>
      </c>
      <c r="BU95" s="85" t="str">
        <f t="shared" si="82"/>
        <v>999:99.99</v>
      </c>
      <c r="BV95" s="85" t="str">
        <f t="shared" si="83"/>
        <v>999:99.99</v>
      </c>
      <c r="BW95" s="85" t="str">
        <f t="shared" si="84"/>
        <v>999:99.99</v>
      </c>
      <c r="BX95" s="89" t="str">
        <f t="shared" si="85"/>
        <v>1980/1/1</v>
      </c>
      <c r="BZ95" s="100"/>
      <c r="CA95" s="100"/>
      <c r="CB95" s="100"/>
      <c r="CC95" s="100"/>
    </row>
    <row r="96" spans="1:81" ht="24.75" customHeight="1" x14ac:dyDescent="0.15">
      <c r="A96" s="101" t="str">
        <f t="shared" si="59"/>
        <v/>
      </c>
      <c r="B96" s="59"/>
      <c r="C96" s="60"/>
      <c r="D96" s="60"/>
      <c r="E96" s="60"/>
      <c r="F96" s="61"/>
      <c r="G96" s="61"/>
      <c r="H96" s="61"/>
      <c r="I96" s="61"/>
      <c r="J96" s="61"/>
      <c r="K96" s="62"/>
      <c r="L96" s="62"/>
      <c r="M96" s="61"/>
      <c r="N96" s="62"/>
      <c r="O96" s="62"/>
      <c r="P96" s="61"/>
      <c r="Q96" s="61"/>
      <c r="R96" s="61"/>
      <c r="S96" s="61"/>
      <c r="T96" s="61"/>
      <c r="U96" s="62"/>
      <c r="V96" s="63"/>
      <c r="W96" s="62"/>
      <c r="X96" s="111" t="str">
        <f t="shared" si="86"/>
        <v/>
      </c>
      <c r="Y96" s="137"/>
      <c r="Z96" s="101" t="str">
        <f t="shared" si="60"/>
        <v/>
      </c>
      <c r="AA96" s="12"/>
      <c r="AB96" s="71">
        <f t="shared" si="61"/>
        <v>0</v>
      </c>
      <c r="AC96" s="71">
        <f t="shared" si="62"/>
        <v>0</v>
      </c>
      <c r="AD96" s="71">
        <f t="shared" si="63"/>
        <v>0</v>
      </c>
      <c r="AE96" s="71">
        <f t="shared" si="64"/>
        <v>0</v>
      </c>
      <c r="AF96" s="71">
        <f t="shared" si="65"/>
        <v>0</v>
      </c>
      <c r="AG96" s="72" t="str">
        <f>IF(F96="","",IF(V96="",申込書!$AB$6,LEFT(V96,2)&amp;RIGHT(V96,3)))</f>
        <v/>
      </c>
      <c r="AH96" s="72" t="str">
        <f t="shared" si="66"/>
        <v/>
      </c>
      <c r="AI96" s="72" t="str">
        <f t="shared" si="67"/>
        <v/>
      </c>
      <c r="AJ96" s="73"/>
      <c r="AK96" s="75"/>
      <c r="AQ96" s="40">
        <v>91</v>
      </c>
      <c r="AR96" s="40">
        <f t="shared" si="68"/>
        <v>0</v>
      </c>
      <c r="AS96" s="40" t="str">
        <f t="shared" si="69"/>
        <v/>
      </c>
      <c r="AT96" s="56">
        <f t="shared" si="70"/>
        <v>0</v>
      </c>
      <c r="AU96" s="56" t="str">
        <f t="shared" si="71"/>
        <v/>
      </c>
      <c r="AV96" s="56" t="str">
        <f t="shared" si="72"/>
        <v/>
      </c>
      <c r="AW96" s="56">
        <f t="shared" si="73"/>
        <v>10</v>
      </c>
      <c r="AX96" s="56">
        <f t="shared" si="74"/>
        <v>5</v>
      </c>
      <c r="AY96" s="56">
        <v>0</v>
      </c>
      <c r="AZ96" s="56" t="str">
        <f t="shared" si="75"/>
        <v xml:space="preserve"> </v>
      </c>
      <c r="BA96" s="56">
        <v>91</v>
      </c>
      <c r="BB96" s="56" t="str">
        <f t="shared" si="58"/>
        <v/>
      </c>
      <c r="BC96" s="56" t="str">
        <f t="shared" si="76"/>
        <v>19000100</v>
      </c>
      <c r="BD96" s="56" t="str">
        <f t="shared" si="87"/>
        <v/>
      </c>
      <c r="BE96" s="56" t="str">
        <f t="shared" si="88"/>
        <v/>
      </c>
      <c r="BF96" s="56" t="str">
        <f t="shared" si="77"/>
        <v/>
      </c>
      <c r="BG96" s="56">
        <f t="shared" si="78"/>
        <v>0</v>
      </c>
      <c r="BH96" s="56">
        <f t="shared" si="79"/>
        <v>0</v>
      </c>
      <c r="BI96" s="56" t="str">
        <f t="shared" si="89"/>
        <v/>
      </c>
      <c r="BJ96" s="41" t="str">
        <f t="shared" si="90"/>
        <v/>
      </c>
      <c r="BK96" s="41" t="str">
        <f t="shared" si="91"/>
        <v/>
      </c>
      <c r="BL96" s="41" t="str">
        <f t="shared" si="92"/>
        <v/>
      </c>
      <c r="BM96" s="41" t="str">
        <f t="shared" si="93"/>
        <v/>
      </c>
      <c r="BN96" s="41" t="str">
        <f t="shared" si="94"/>
        <v/>
      </c>
      <c r="BO96" s="41">
        <f t="shared" si="95"/>
        <v>0</v>
      </c>
      <c r="BP96" s="41" t="str">
        <f t="shared" si="96"/>
        <v/>
      </c>
      <c r="BQ96" s="41" t="str">
        <f t="shared" si="97"/>
        <v/>
      </c>
      <c r="BR96" s="41">
        <f t="shared" si="98"/>
        <v>0</v>
      </c>
      <c r="BS96" s="41" t="str">
        <f t="shared" si="80"/>
        <v/>
      </c>
      <c r="BT96" s="41" t="str">
        <f t="shared" si="81"/>
        <v/>
      </c>
      <c r="BU96" s="85" t="str">
        <f t="shared" si="82"/>
        <v>999:99.99</v>
      </c>
      <c r="BV96" s="85" t="str">
        <f t="shared" si="83"/>
        <v>999:99.99</v>
      </c>
      <c r="BW96" s="85" t="str">
        <f t="shared" si="84"/>
        <v>999:99.99</v>
      </c>
      <c r="BX96" s="89" t="str">
        <f t="shared" si="85"/>
        <v>1980/1/1</v>
      </c>
      <c r="BZ96" s="100"/>
      <c r="CA96" s="100"/>
      <c r="CB96" s="100"/>
      <c r="CC96" s="100"/>
    </row>
    <row r="97" spans="1:81" ht="24.75" customHeight="1" x14ac:dyDescent="0.15">
      <c r="A97" s="101" t="str">
        <f t="shared" si="59"/>
        <v/>
      </c>
      <c r="B97" s="59"/>
      <c r="C97" s="60"/>
      <c r="D97" s="60"/>
      <c r="E97" s="60"/>
      <c r="F97" s="61"/>
      <c r="G97" s="61"/>
      <c r="H97" s="61"/>
      <c r="I97" s="61"/>
      <c r="J97" s="61"/>
      <c r="K97" s="62"/>
      <c r="L97" s="62"/>
      <c r="M97" s="61"/>
      <c r="N97" s="62"/>
      <c r="O97" s="62"/>
      <c r="P97" s="61"/>
      <c r="Q97" s="61"/>
      <c r="R97" s="61"/>
      <c r="S97" s="61"/>
      <c r="T97" s="61"/>
      <c r="U97" s="62"/>
      <c r="V97" s="63"/>
      <c r="W97" s="62"/>
      <c r="X97" s="111" t="str">
        <f t="shared" si="86"/>
        <v/>
      </c>
      <c r="Y97" s="137"/>
      <c r="Z97" s="101" t="str">
        <f t="shared" si="60"/>
        <v/>
      </c>
      <c r="AA97" s="12"/>
      <c r="AB97" s="71">
        <f t="shared" si="61"/>
        <v>0</v>
      </c>
      <c r="AC97" s="71">
        <f t="shared" si="62"/>
        <v>0</v>
      </c>
      <c r="AD97" s="71">
        <f t="shared" si="63"/>
        <v>0</v>
      </c>
      <c r="AE97" s="71">
        <f t="shared" si="64"/>
        <v>0</v>
      </c>
      <c r="AF97" s="71">
        <f t="shared" si="65"/>
        <v>0</v>
      </c>
      <c r="AG97" s="72" t="str">
        <f>IF(F97="","",IF(V97="",申込書!$AB$6,LEFT(V97,2)&amp;RIGHT(V97,3)))</f>
        <v/>
      </c>
      <c r="AH97" s="72" t="str">
        <f t="shared" si="66"/>
        <v/>
      </c>
      <c r="AI97" s="72" t="str">
        <f t="shared" si="67"/>
        <v/>
      </c>
      <c r="AJ97" s="73"/>
      <c r="AK97" s="75"/>
      <c r="AQ97" s="40">
        <v>92</v>
      </c>
      <c r="AR97" s="40">
        <f t="shared" si="68"/>
        <v>0</v>
      </c>
      <c r="AS97" s="40" t="str">
        <f t="shared" si="69"/>
        <v/>
      </c>
      <c r="AT97" s="56">
        <f t="shared" si="70"/>
        <v>0</v>
      </c>
      <c r="AU97" s="56" t="str">
        <f t="shared" si="71"/>
        <v/>
      </c>
      <c r="AV97" s="56" t="str">
        <f t="shared" si="72"/>
        <v/>
      </c>
      <c r="AW97" s="56">
        <f t="shared" si="73"/>
        <v>10</v>
      </c>
      <c r="AX97" s="56">
        <f t="shared" si="74"/>
        <v>5</v>
      </c>
      <c r="AY97" s="56">
        <v>0</v>
      </c>
      <c r="AZ97" s="56" t="str">
        <f t="shared" si="75"/>
        <v xml:space="preserve"> </v>
      </c>
      <c r="BA97" s="56">
        <v>92</v>
      </c>
      <c r="BB97" s="56" t="str">
        <f t="shared" si="58"/>
        <v/>
      </c>
      <c r="BC97" s="56" t="str">
        <f t="shared" si="76"/>
        <v>19000100</v>
      </c>
      <c r="BD97" s="56" t="str">
        <f t="shared" si="87"/>
        <v/>
      </c>
      <c r="BE97" s="56" t="str">
        <f t="shared" si="88"/>
        <v/>
      </c>
      <c r="BF97" s="56" t="str">
        <f t="shared" si="77"/>
        <v/>
      </c>
      <c r="BG97" s="56">
        <f t="shared" si="78"/>
        <v>0</v>
      </c>
      <c r="BH97" s="56">
        <f t="shared" si="79"/>
        <v>0</v>
      </c>
      <c r="BI97" s="56" t="str">
        <f t="shared" si="89"/>
        <v/>
      </c>
      <c r="BJ97" s="41" t="str">
        <f t="shared" si="90"/>
        <v/>
      </c>
      <c r="BK97" s="41" t="str">
        <f t="shared" si="91"/>
        <v/>
      </c>
      <c r="BL97" s="41" t="str">
        <f t="shared" si="92"/>
        <v/>
      </c>
      <c r="BM97" s="41" t="str">
        <f t="shared" si="93"/>
        <v/>
      </c>
      <c r="BN97" s="41" t="str">
        <f t="shared" si="94"/>
        <v/>
      </c>
      <c r="BO97" s="41">
        <f t="shared" si="95"/>
        <v>0</v>
      </c>
      <c r="BP97" s="41" t="str">
        <f t="shared" si="96"/>
        <v/>
      </c>
      <c r="BQ97" s="41" t="str">
        <f t="shared" si="97"/>
        <v/>
      </c>
      <c r="BR97" s="41">
        <f t="shared" si="98"/>
        <v>0</v>
      </c>
      <c r="BS97" s="41" t="str">
        <f t="shared" si="80"/>
        <v/>
      </c>
      <c r="BT97" s="41" t="str">
        <f t="shared" si="81"/>
        <v/>
      </c>
      <c r="BU97" s="85" t="str">
        <f t="shared" si="82"/>
        <v>999:99.99</v>
      </c>
      <c r="BV97" s="85" t="str">
        <f t="shared" si="83"/>
        <v>999:99.99</v>
      </c>
      <c r="BW97" s="85" t="str">
        <f t="shared" si="84"/>
        <v>999:99.99</v>
      </c>
      <c r="BX97" s="89" t="str">
        <f t="shared" si="85"/>
        <v>1980/1/1</v>
      </c>
      <c r="BZ97" s="100"/>
      <c r="CA97" s="100"/>
      <c r="CB97" s="100"/>
      <c r="CC97" s="100"/>
    </row>
    <row r="98" spans="1:81" ht="24.75" customHeight="1" x14ac:dyDescent="0.15">
      <c r="A98" s="101" t="str">
        <f t="shared" si="59"/>
        <v/>
      </c>
      <c r="B98" s="59"/>
      <c r="C98" s="60"/>
      <c r="D98" s="60"/>
      <c r="E98" s="60"/>
      <c r="F98" s="61"/>
      <c r="G98" s="61"/>
      <c r="H98" s="61"/>
      <c r="I98" s="61"/>
      <c r="J98" s="61"/>
      <c r="K98" s="62"/>
      <c r="L98" s="62"/>
      <c r="M98" s="61"/>
      <c r="N98" s="62"/>
      <c r="O98" s="62"/>
      <c r="P98" s="61"/>
      <c r="Q98" s="61"/>
      <c r="R98" s="61"/>
      <c r="S98" s="61"/>
      <c r="T98" s="61"/>
      <c r="U98" s="62"/>
      <c r="V98" s="63"/>
      <c r="W98" s="62"/>
      <c r="X98" s="111" t="str">
        <f t="shared" si="86"/>
        <v/>
      </c>
      <c r="Y98" s="137"/>
      <c r="Z98" s="101" t="str">
        <f t="shared" si="60"/>
        <v/>
      </c>
      <c r="AA98" s="12"/>
      <c r="AB98" s="71">
        <f t="shared" si="61"/>
        <v>0</v>
      </c>
      <c r="AC98" s="71">
        <f t="shared" si="62"/>
        <v>0</v>
      </c>
      <c r="AD98" s="71">
        <f t="shared" si="63"/>
        <v>0</v>
      </c>
      <c r="AE98" s="71">
        <f t="shared" si="64"/>
        <v>0</v>
      </c>
      <c r="AF98" s="71">
        <f t="shared" si="65"/>
        <v>0</v>
      </c>
      <c r="AG98" s="72" t="str">
        <f>IF(F98="","",IF(V98="",申込書!$AB$6,LEFT(V98,2)&amp;RIGHT(V98,3)))</f>
        <v/>
      </c>
      <c r="AH98" s="72" t="str">
        <f t="shared" si="66"/>
        <v/>
      </c>
      <c r="AI98" s="72" t="str">
        <f t="shared" si="67"/>
        <v/>
      </c>
      <c r="AJ98" s="73"/>
      <c r="AK98" s="75"/>
      <c r="AQ98" s="40">
        <v>93</v>
      </c>
      <c r="AR98" s="40">
        <f t="shared" si="68"/>
        <v>0</v>
      </c>
      <c r="AS98" s="40" t="str">
        <f t="shared" si="69"/>
        <v/>
      </c>
      <c r="AT98" s="56">
        <f t="shared" si="70"/>
        <v>0</v>
      </c>
      <c r="AU98" s="56" t="str">
        <f t="shared" si="71"/>
        <v/>
      </c>
      <c r="AV98" s="56" t="str">
        <f t="shared" si="72"/>
        <v/>
      </c>
      <c r="AW98" s="56">
        <f t="shared" si="73"/>
        <v>10</v>
      </c>
      <c r="AX98" s="56">
        <f t="shared" si="74"/>
        <v>5</v>
      </c>
      <c r="AY98" s="56">
        <v>0</v>
      </c>
      <c r="AZ98" s="56" t="str">
        <f t="shared" si="75"/>
        <v xml:space="preserve"> </v>
      </c>
      <c r="BA98" s="56">
        <v>93</v>
      </c>
      <c r="BB98" s="56" t="str">
        <f t="shared" si="58"/>
        <v/>
      </c>
      <c r="BC98" s="56" t="str">
        <f t="shared" si="76"/>
        <v>19000100</v>
      </c>
      <c r="BD98" s="56" t="str">
        <f t="shared" si="87"/>
        <v/>
      </c>
      <c r="BE98" s="56" t="str">
        <f t="shared" si="88"/>
        <v/>
      </c>
      <c r="BF98" s="56" t="str">
        <f t="shared" si="77"/>
        <v/>
      </c>
      <c r="BG98" s="56">
        <f t="shared" si="78"/>
        <v>0</v>
      </c>
      <c r="BH98" s="56">
        <f t="shared" si="79"/>
        <v>0</v>
      </c>
      <c r="BI98" s="56" t="str">
        <f t="shared" si="89"/>
        <v/>
      </c>
      <c r="BJ98" s="41" t="str">
        <f t="shared" si="90"/>
        <v/>
      </c>
      <c r="BK98" s="41" t="str">
        <f t="shared" si="91"/>
        <v/>
      </c>
      <c r="BL98" s="41" t="str">
        <f t="shared" si="92"/>
        <v/>
      </c>
      <c r="BM98" s="41" t="str">
        <f t="shared" si="93"/>
        <v/>
      </c>
      <c r="BN98" s="41" t="str">
        <f t="shared" si="94"/>
        <v/>
      </c>
      <c r="BO98" s="41">
        <f t="shared" si="95"/>
        <v>0</v>
      </c>
      <c r="BP98" s="41" t="str">
        <f t="shared" si="96"/>
        <v/>
      </c>
      <c r="BQ98" s="41" t="str">
        <f t="shared" si="97"/>
        <v/>
      </c>
      <c r="BR98" s="41">
        <f t="shared" si="98"/>
        <v>0</v>
      </c>
      <c r="BS98" s="41" t="str">
        <f t="shared" si="80"/>
        <v/>
      </c>
      <c r="BT98" s="41" t="str">
        <f t="shared" si="81"/>
        <v/>
      </c>
      <c r="BU98" s="85" t="str">
        <f t="shared" si="82"/>
        <v>999:99.99</v>
      </c>
      <c r="BV98" s="85" t="str">
        <f t="shared" si="83"/>
        <v>999:99.99</v>
      </c>
      <c r="BW98" s="85" t="str">
        <f t="shared" si="84"/>
        <v>999:99.99</v>
      </c>
      <c r="BX98" s="89" t="str">
        <f t="shared" si="85"/>
        <v>1980/1/1</v>
      </c>
      <c r="BZ98" s="100"/>
      <c r="CA98" s="100"/>
      <c r="CB98" s="100"/>
      <c r="CC98" s="100"/>
    </row>
    <row r="99" spans="1:81" ht="24.75" customHeight="1" x14ac:dyDescent="0.15">
      <c r="A99" s="101" t="str">
        <f t="shared" si="59"/>
        <v/>
      </c>
      <c r="B99" s="59"/>
      <c r="C99" s="60"/>
      <c r="D99" s="60"/>
      <c r="E99" s="60"/>
      <c r="F99" s="61"/>
      <c r="G99" s="61"/>
      <c r="H99" s="61"/>
      <c r="I99" s="61"/>
      <c r="J99" s="61"/>
      <c r="K99" s="62"/>
      <c r="L99" s="62"/>
      <c r="M99" s="61"/>
      <c r="N99" s="62"/>
      <c r="O99" s="62"/>
      <c r="P99" s="61"/>
      <c r="Q99" s="61"/>
      <c r="R99" s="61"/>
      <c r="S99" s="61"/>
      <c r="T99" s="61"/>
      <c r="U99" s="62"/>
      <c r="V99" s="63"/>
      <c r="W99" s="62"/>
      <c r="X99" s="111" t="str">
        <f t="shared" si="86"/>
        <v/>
      </c>
      <c r="Y99" s="137"/>
      <c r="Z99" s="101" t="str">
        <f t="shared" si="60"/>
        <v/>
      </c>
      <c r="AA99" s="12"/>
      <c r="AB99" s="71">
        <f t="shared" si="61"/>
        <v>0</v>
      </c>
      <c r="AC99" s="71">
        <f t="shared" si="62"/>
        <v>0</v>
      </c>
      <c r="AD99" s="71">
        <f t="shared" si="63"/>
        <v>0</v>
      </c>
      <c r="AE99" s="71">
        <f t="shared" si="64"/>
        <v>0</v>
      </c>
      <c r="AF99" s="71">
        <f t="shared" si="65"/>
        <v>0</v>
      </c>
      <c r="AG99" s="72" t="str">
        <f>IF(F99="","",IF(V99="",申込書!$AB$6,LEFT(V99,2)&amp;RIGHT(V99,3)))</f>
        <v/>
      </c>
      <c r="AH99" s="72" t="str">
        <f t="shared" si="66"/>
        <v/>
      </c>
      <c r="AI99" s="72" t="str">
        <f t="shared" si="67"/>
        <v/>
      </c>
      <c r="AJ99" s="73"/>
      <c r="AK99" s="75"/>
      <c r="AQ99" s="40">
        <v>94</v>
      </c>
      <c r="AR99" s="40">
        <f t="shared" si="68"/>
        <v>0</v>
      </c>
      <c r="AS99" s="40" t="str">
        <f t="shared" si="69"/>
        <v/>
      </c>
      <c r="AT99" s="56">
        <f t="shared" si="70"/>
        <v>0</v>
      </c>
      <c r="AU99" s="56" t="str">
        <f t="shared" si="71"/>
        <v/>
      </c>
      <c r="AV99" s="56" t="str">
        <f t="shared" si="72"/>
        <v/>
      </c>
      <c r="AW99" s="56">
        <f t="shared" si="73"/>
        <v>10</v>
      </c>
      <c r="AX99" s="56">
        <f t="shared" si="74"/>
        <v>5</v>
      </c>
      <c r="AY99" s="56">
        <v>0</v>
      </c>
      <c r="AZ99" s="56" t="str">
        <f t="shared" si="75"/>
        <v xml:space="preserve"> </v>
      </c>
      <c r="BA99" s="56">
        <v>94</v>
      </c>
      <c r="BB99" s="56" t="str">
        <f t="shared" si="58"/>
        <v/>
      </c>
      <c r="BC99" s="56" t="str">
        <f t="shared" si="76"/>
        <v>19000100</v>
      </c>
      <c r="BD99" s="56" t="str">
        <f t="shared" si="87"/>
        <v/>
      </c>
      <c r="BE99" s="56" t="str">
        <f t="shared" si="88"/>
        <v/>
      </c>
      <c r="BF99" s="56" t="str">
        <f t="shared" si="77"/>
        <v/>
      </c>
      <c r="BG99" s="56">
        <f t="shared" si="78"/>
        <v>0</v>
      </c>
      <c r="BH99" s="56">
        <f t="shared" si="79"/>
        <v>0</v>
      </c>
      <c r="BI99" s="56" t="str">
        <f t="shared" si="89"/>
        <v/>
      </c>
      <c r="BJ99" s="41" t="str">
        <f t="shared" si="90"/>
        <v/>
      </c>
      <c r="BK99" s="41" t="str">
        <f t="shared" si="91"/>
        <v/>
      </c>
      <c r="BL99" s="41" t="str">
        <f t="shared" si="92"/>
        <v/>
      </c>
      <c r="BM99" s="41" t="str">
        <f t="shared" si="93"/>
        <v/>
      </c>
      <c r="BN99" s="41" t="str">
        <f t="shared" si="94"/>
        <v/>
      </c>
      <c r="BO99" s="41">
        <f t="shared" si="95"/>
        <v>0</v>
      </c>
      <c r="BP99" s="41" t="str">
        <f t="shared" si="96"/>
        <v/>
      </c>
      <c r="BQ99" s="41" t="str">
        <f t="shared" si="97"/>
        <v/>
      </c>
      <c r="BR99" s="41">
        <f t="shared" si="98"/>
        <v>0</v>
      </c>
      <c r="BS99" s="41" t="str">
        <f t="shared" si="80"/>
        <v/>
      </c>
      <c r="BT99" s="41" t="str">
        <f t="shared" si="81"/>
        <v/>
      </c>
      <c r="BU99" s="85" t="str">
        <f t="shared" si="82"/>
        <v>999:99.99</v>
      </c>
      <c r="BV99" s="85" t="str">
        <f t="shared" si="83"/>
        <v>999:99.99</v>
      </c>
      <c r="BW99" s="85" t="str">
        <f t="shared" si="84"/>
        <v>999:99.99</v>
      </c>
      <c r="BX99" s="89" t="str">
        <f t="shared" si="85"/>
        <v>1980/1/1</v>
      </c>
      <c r="BZ99" s="100"/>
      <c r="CA99" s="100"/>
      <c r="CB99" s="100"/>
      <c r="CC99" s="100"/>
    </row>
    <row r="100" spans="1:81" ht="24.75" customHeight="1" x14ac:dyDescent="0.15">
      <c r="A100" s="101" t="str">
        <f t="shared" si="59"/>
        <v/>
      </c>
      <c r="B100" s="59"/>
      <c r="C100" s="60"/>
      <c r="D100" s="60"/>
      <c r="E100" s="60"/>
      <c r="F100" s="61"/>
      <c r="G100" s="61"/>
      <c r="H100" s="61"/>
      <c r="I100" s="61"/>
      <c r="J100" s="61"/>
      <c r="K100" s="62"/>
      <c r="L100" s="62"/>
      <c r="M100" s="61"/>
      <c r="N100" s="62"/>
      <c r="O100" s="62"/>
      <c r="P100" s="61"/>
      <c r="Q100" s="61"/>
      <c r="R100" s="61"/>
      <c r="S100" s="61"/>
      <c r="T100" s="61"/>
      <c r="U100" s="62"/>
      <c r="V100" s="63"/>
      <c r="W100" s="62"/>
      <c r="X100" s="111" t="str">
        <f t="shared" si="86"/>
        <v/>
      </c>
      <c r="Y100" s="137"/>
      <c r="Z100" s="101" t="str">
        <f t="shared" si="60"/>
        <v/>
      </c>
      <c r="AA100" s="12"/>
      <c r="AB100" s="71">
        <f t="shared" si="61"/>
        <v>0</v>
      </c>
      <c r="AC100" s="71">
        <f t="shared" si="62"/>
        <v>0</v>
      </c>
      <c r="AD100" s="71">
        <f t="shared" si="63"/>
        <v>0</v>
      </c>
      <c r="AE100" s="71">
        <f t="shared" si="64"/>
        <v>0</v>
      </c>
      <c r="AF100" s="71">
        <f t="shared" si="65"/>
        <v>0</v>
      </c>
      <c r="AG100" s="72" t="str">
        <f>IF(F100="","",IF(V100="",申込書!$AB$6,LEFT(V100,2)&amp;RIGHT(V100,3)))</f>
        <v/>
      </c>
      <c r="AH100" s="72" t="str">
        <f t="shared" si="66"/>
        <v/>
      </c>
      <c r="AI100" s="72" t="str">
        <f t="shared" si="67"/>
        <v/>
      </c>
      <c r="AJ100" s="73"/>
      <c r="AK100" s="75"/>
      <c r="AQ100" s="40">
        <v>95</v>
      </c>
      <c r="AR100" s="40">
        <f t="shared" si="68"/>
        <v>0</v>
      </c>
      <c r="AS100" s="40" t="str">
        <f t="shared" si="69"/>
        <v/>
      </c>
      <c r="AT100" s="56">
        <f t="shared" si="70"/>
        <v>0</v>
      </c>
      <c r="AU100" s="56" t="str">
        <f t="shared" si="71"/>
        <v/>
      </c>
      <c r="AV100" s="56" t="str">
        <f t="shared" si="72"/>
        <v/>
      </c>
      <c r="AW100" s="56">
        <f t="shared" si="73"/>
        <v>10</v>
      </c>
      <c r="AX100" s="56">
        <f t="shared" si="74"/>
        <v>5</v>
      </c>
      <c r="AY100" s="56">
        <v>0</v>
      </c>
      <c r="AZ100" s="56" t="str">
        <f t="shared" si="75"/>
        <v xml:space="preserve"> </v>
      </c>
      <c r="BA100" s="56">
        <v>95</v>
      </c>
      <c r="BB100" s="56" t="str">
        <f t="shared" si="58"/>
        <v/>
      </c>
      <c r="BC100" s="56" t="str">
        <f t="shared" si="76"/>
        <v>19000100</v>
      </c>
      <c r="BD100" s="56" t="str">
        <f t="shared" si="87"/>
        <v/>
      </c>
      <c r="BE100" s="56" t="str">
        <f t="shared" si="88"/>
        <v/>
      </c>
      <c r="BF100" s="56" t="str">
        <f t="shared" si="77"/>
        <v/>
      </c>
      <c r="BG100" s="56">
        <f t="shared" si="78"/>
        <v>0</v>
      </c>
      <c r="BH100" s="56">
        <f t="shared" si="79"/>
        <v>0</v>
      </c>
      <c r="BI100" s="56" t="str">
        <f t="shared" si="89"/>
        <v/>
      </c>
      <c r="BJ100" s="41" t="str">
        <f t="shared" si="90"/>
        <v/>
      </c>
      <c r="BK100" s="41" t="str">
        <f t="shared" si="91"/>
        <v/>
      </c>
      <c r="BL100" s="41" t="str">
        <f t="shared" si="92"/>
        <v/>
      </c>
      <c r="BM100" s="41" t="str">
        <f t="shared" si="93"/>
        <v/>
      </c>
      <c r="BN100" s="41" t="str">
        <f t="shared" si="94"/>
        <v/>
      </c>
      <c r="BO100" s="41">
        <f t="shared" si="95"/>
        <v>0</v>
      </c>
      <c r="BP100" s="41" t="str">
        <f t="shared" si="96"/>
        <v/>
      </c>
      <c r="BQ100" s="41" t="str">
        <f t="shared" si="97"/>
        <v/>
      </c>
      <c r="BR100" s="41">
        <f t="shared" si="98"/>
        <v>0</v>
      </c>
      <c r="BS100" s="41" t="str">
        <f t="shared" si="80"/>
        <v/>
      </c>
      <c r="BT100" s="41" t="str">
        <f t="shared" si="81"/>
        <v/>
      </c>
      <c r="BU100" s="85" t="str">
        <f t="shared" si="82"/>
        <v>999:99.99</v>
      </c>
      <c r="BV100" s="85" t="str">
        <f t="shared" si="83"/>
        <v>999:99.99</v>
      </c>
      <c r="BW100" s="85" t="str">
        <f t="shared" si="84"/>
        <v>999:99.99</v>
      </c>
      <c r="BX100" s="89" t="str">
        <f t="shared" si="85"/>
        <v>1980/1/1</v>
      </c>
      <c r="BZ100" s="100"/>
      <c r="CA100" s="100"/>
      <c r="CB100" s="100"/>
      <c r="CC100" s="100"/>
    </row>
    <row r="101" spans="1:81" ht="24.75" customHeight="1" x14ac:dyDescent="0.15">
      <c r="A101" s="101" t="str">
        <f t="shared" si="59"/>
        <v/>
      </c>
      <c r="B101" s="59"/>
      <c r="C101" s="60"/>
      <c r="D101" s="60"/>
      <c r="E101" s="60"/>
      <c r="F101" s="61"/>
      <c r="G101" s="61"/>
      <c r="H101" s="61"/>
      <c r="I101" s="61"/>
      <c r="J101" s="61"/>
      <c r="K101" s="62"/>
      <c r="L101" s="62"/>
      <c r="M101" s="61"/>
      <c r="N101" s="62"/>
      <c r="O101" s="62"/>
      <c r="P101" s="61"/>
      <c r="Q101" s="61"/>
      <c r="R101" s="61"/>
      <c r="S101" s="61"/>
      <c r="T101" s="61"/>
      <c r="U101" s="62"/>
      <c r="V101" s="63"/>
      <c r="W101" s="62"/>
      <c r="X101" s="111" t="str">
        <f t="shared" si="86"/>
        <v/>
      </c>
      <c r="Y101" s="137"/>
      <c r="Z101" s="101" t="str">
        <f t="shared" si="60"/>
        <v/>
      </c>
      <c r="AA101" s="12"/>
      <c r="AB101" s="71">
        <f t="shared" si="61"/>
        <v>0</v>
      </c>
      <c r="AC101" s="71">
        <f t="shared" si="62"/>
        <v>0</v>
      </c>
      <c r="AD101" s="71">
        <f t="shared" si="63"/>
        <v>0</v>
      </c>
      <c r="AE101" s="71">
        <f t="shared" si="64"/>
        <v>0</v>
      </c>
      <c r="AF101" s="71">
        <f t="shared" si="65"/>
        <v>0</v>
      </c>
      <c r="AG101" s="72" t="str">
        <f>IF(F101="","",IF(V101="",申込書!$AB$6,LEFT(V101,2)&amp;RIGHT(V101,3)))</f>
        <v/>
      </c>
      <c r="AH101" s="72" t="str">
        <f t="shared" si="66"/>
        <v/>
      </c>
      <c r="AI101" s="72" t="str">
        <f t="shared" si="67"/>
        <v/>
      </c>
      <c r="AJ101" s="73"/>
      <c r="AK101" s="75"/>
      <c r="AQ101" s="40">
        <v>96</v>
      </c>
      <c r="AR101" s="40">
        <f t="shared" si="68"/>
        <v>0</v>
      </c>
      <c r="AS101" s="40" t="str">
        <f t="shared" si="69"/>
        <v/>
      </c>
      <c r="AT101" s="56">
        <f t="shared" si="70"/>
        <v>0</v>
      </c>
      <c r="AU101" s="56" t="str">
        <f t="shared" si="71"/>
        <v/>
      </c>
      <c r="AV101" s="56" t="str">
        <f t="shared" si="72"/>
        <v/>
      </c>
      <c r="AW101" s="56">
        <f t="shared" si="73"/>
        <v>10</v>
      </c>
      <c r="AX101" s="56">
        <f t="shared" si="74"/>
        <v>5</v>
      </c>
      <c r="AY101" s="56">
        <v>0</v>
      </c>
      <c r="AZ101" s="56" t="str">
        <f t="shared" si="75"/>
        <v xml:space="preserve"> </v>
      </c>
      <c r="BA101" s="56">
        <v>96</v>
      </c>
      <c r="BB101" s="56" t="str">
        <f t="shared" si="58"/>
        <v/>
      </c>
      <c r="BC101" s="56" t="str">
        <f t="shared" si="76"/>
        <v>19000100</v>
      </c>
      <c r="BD101" s="56" t="str">
        <f t="shared" si="87"/>
        <v/>
      </c>
      <c r="BE101" s="56" t="str">
        <f t="shared" si="88"/>
        <v/>
      </c>
      <c r="BF101" s="56" t="str">
        <f t="shared" si="77"/>
        <v/>
      </c>
      <c r="BG101" s="56">
        <f t="shared" si="78"/>
        <v>0</v>
      </c>
      <c r="BH101" s="56">
        <f t="shared" si="79"/>
        <v>0</v>
      </c>
      <c r="BI101" s="56" t="str">
        <f t="shared" si="89"/>
        <v/>
      </c>
      <c r="BJ101" s="41" t="str">
        <f t="shared" si="90"/>
        <v/>
      </c>
      <c r="BK101" s="41" t="str">
        <f t="shared" si="91"/>
        <v/>
      </c>
      <c r="BL101" s="41" t="str">
        <f t="shared" si="92"/>
        <v/>
      </c>
      <c r="BM101" s="41" t="str">
        <f t="shared" si="93"/>
        <v/>
      </c>
      <c r="BN101" s="41" t="str">
        <f t="shared" si="94"/>
        <v/>
      </c>
      <c r="BO101" s="41">
        <f t="shared" si="95"/>
        <v>0</v>
      </c>
      <c r="BP101" s="41" t="str">
        <f t="shared" si="96"/>
        <v/>
      </c>
      <c r="BQ101" s="41" t="str">
        <f t="shared" si="97"/>
        <v/>
      </c>
      <c r="BR101" s="41">
        <f t="shared" si="98"/>
        <v>0</v>
      </c>
      <c r="BS101" s="41" t="str">
        <f t="shared" si="80"/>
        <v/>
      </c>
      <c r="BT101" s="41" t="str">
        <f t="shared" si="81"/>
        <v/>
      </c>
      <c r="BU101" s="85" t="str">
        <f t="shared" si="82"/>
        <v>999:99.99</v>
      </c>
      <c r="BV101" s="85" t="str">
        <f t="shared" si="83"/>
        <v>999:99.99</v>
      </c>
      <c r="BW101" s="85" t="str">
        <f t="shared" si="84"/>
        <v>999:99.99</v>
      </c>
      <c r="BX101" s="89" t="str">
        <f t="shared" si="85"/>
        <v>1980/1/1</v>
      </c>
      <c r="BZ101" s="100"/>
      <c r="CA101" s="100"/>
      <c r="CB101" s="100"/>
      <c r="CC101" s="100"/>
    </row>
    <row r="102" spans="1:81" ht="24.75" customHeight="1" x14ac:dyDescent="0.15">
      <c r="A102" s="101" t="str">
        <f t="shared" si="59"/>
        <v/>
      </c>
      <c r="B102" s="59"/>
      <c r="C102" s="60"/>
      <c r="D102" s="60"/>
      <c r="E102" s="60"/>
      <c r="F102" s="61"/>
      <c r="G102" s="61"/>
      <c r="H102" s="61"/>
      <c r="I102" s="61"/>
      <c r="J102" s="61"/>
      <c r="K102" s="62"/>
      <c r="L102" s="62"/>
      <c r="M102" s="61"/>
      <c r="N102" s="62"/>
      <c r="O102" s="62"/>
      <c r="P102" s="61"/>
      <c r="Q102" s="61"/>
      <c r="R102" s="61"/>
      <c r="S102" s="61"/>
      <c r="T102" s="61"/>
      <c r="U102" s="62"/>
      <c r="V102" s="63"/>
      <c r="W102" s="62"/>
      <c r="X102" s="111" t="str">
        <f t="shared" si="86"/>
        <v/>
      </c>
      <c r="Y102" s="137"/>
      <c r="Z102" s="101" t="str">
        <f t="shared" si="60"/>
        <v/>
      </c>
      <c r="AA102" s="12"/>
      <c r="AB102" s="71">
        <f t="shared" si="61"/>
        <v>0</v>
      </c>
      <c r="AC102" s="71">
        <f t="shared" si="62"/>
        <v>0</v>
      </c>
      <c r="AD102" s="71">
        <f t="shared" si="63"/>
        <v>0</v>
      </c>
      <c r="AE102" s="71">
        <f t="shared" si="64"/>
        <v>0</v>
      </c>
      <c r="AF102" s="71">
        <f t="shared" si="65"/>
        <v>0</v>
      </c>
      <c r="AG102" s="72" t="str">
        <f>IF(F102="","",IF(V102="",申込書!$AB$6,LEFT(V102,2)&amp;RIGHT(V102,3)))</f>
        <v/>
      </c>
      <c r="AH102" s="72" t="str">
        <f t="shared" si="66"/>
        <v/>
      </c>
      <c r="AI102" s="72" t="str">
        <f t="shared" si="67"/>
        <v/>
      </c>
      <c r="AJ102" s="73"/>
      <c r="AK102" s="75"/>
      <c r="AQ102" s="40">
        <v>97</v>
      </c>
      <c r="AR102" s="40">
        <f t="shared" si="68"/>
        <v>0</v>
      </c>
      <c r="AS102" s="40" t="str">
        <f t="shared" si="69"/>
        <v/>
      </c>
      <c r="AT102" s="56">
        <f t="shared" si="70"/>
        <v>0</v>
      </c>
      <c r="AU102" s="56" t="str">
        <f t="shared" si="71"/>
        <v/>
      </c>
      <c r="AV102" s="56" t="str">
        <f t="shared" si="72"/>
        <v/>
      </c>
      <c r="AW102" s="56">
        <f t="shared" si="73"/>
        <v>10</v>
      </c>
      <c r="AX102" s="56">
        <f t="shared" si="74"/>
        <v>5</v>
      </c>
      <c r="AY102" s="56">
        <v>0</v>
      </c>
      <c r="AZ102" s="56" t="str">
        <f t="shared" si="75"/>
        <v xml:space="preserve"> </v>
      </c>
      <c r="BA102" s="56">
        <v>97</v>
      </c>
      <c r="BB102" s="56" t="str">
        <f t="shared" si="58"/>
        <v/>
      </c>
      <c r="BC102" s="56" t="str">
        <f t="shared" si="76"/>
        <v>19000100</v>
      </c>
      <c r="BD102" s="56" t="str">
        <f t="shared" si="87"/>
        <v/>
      </c>
      <c r="BE102" s="56" t="str">
        <f t="shared" si="88"/>
        <v/>
      </c>
      <c r="BF102" s="56" t="str">
        <f t="shared" si="77"/>
        <v/>
      </c>
      <c r="BG102" s="56">
        <f t="shared" si="78"/>
        <v>0</v>
      </c>
      <c r="BH102" s="56">
        <f t="shared" si="79"/>
        <v>0</v>
      </c>
      <c r="BI102" s="56" t="str">
        <f t="shared" si="89"/>
        <v/>
      </c>
      <c r="BJ102" s="41" t="str">
        <f t="shared" si="90"/>
        <v/>
      </c>
      <c r="BK102" s="41" t="str">
        <f t="shared" si="91"/>
        <v/>
      </c>
      <c r="BL102" s="41" t="str">
        <f t="shared" si="92"/>
        <v/>
      </c>
      <c r="BM102" s="41" t="str">
        <f t="shared" si="93"/>
        <v/>
      </c>
      <c r="BN102" s="41" t="str">
        <f t="shared" si="94"/>
        <v/>
      </c>
      <c r="BO102" s="41">
        <f t="shared" si="95"/>
        <v>0</v>
      </c>
      <c r="BP102" s="41" t="str">
        <f t="shared" si="96"/>
        <v/>
      </c>
      <c r="BQ102" s="41" t="str">
        <f t="shared" si="97"/>
        <v/>
      </c>
      <c r="BR102" s="41">
        <f t="shared" si="98"/>
        <v>0</v>
      </c>
      <c r="BS102" s="41" t="str">
        <f t="shared" si="80"/>
        <v/>
      </c>
      <c r="BT102" s="41" t="str">
        <f t="shared" si="81"/>
        <v/>
      </c>
      <c r="BU102" s="85" t="str">
        <f t="shared" si="82"/>
        <v>999:99.99</v>
      </c>
      <c r="BV102" s="85" t="str">
        <f t="shared" si="83"/>
        <v>999:99.99</v>
      </c>
      <c r="BW102" s="85" t="str">
        <f t="shared" si="84"/>
        <v>999:99.99</v>
      </c>
      <c r="BX102" s="89" t="str">
        <f t="shared" si="85"/>
        <v>1980/1/1</v>
      </c>
      <c r="BZ102" s="100"/>
      <c r="CA102" s="100"/>
      <c r="CB102" s="100"/>
      <c r="CC102" s="100"/>
    </row>
    <row r="103" spans="1:81" ht="24.75" customHeight="1" x14ac:dyDescent="0.15">
      <c r="A103" s="101" t="str">
        <f t="shared" si="59"/>
        <v/>
      </c>
      <c r="B103" s="59"/>
      <c r="C103" s="60"/>
      <c r="D103" s="60"/>
      <c r="E103" s="60"/>
      <c r="F103" s="61"/>
      <c r="G103" s="61"/>
      <c r="H103" s="61"/>
      <c r="I103" s="61"/>
      <c r="J103" s="61"/>
      <c r="K103" s="62"/>
      <c r="L103" s="62"/>
      <c r="M103" s="61"/>
      <c r="N103" s="62"/>
      <c r="O103" s="62"/>
      <c r="P103" s="61"/>
      <c r="Q103" s="61"/>
      <c r="R103" s="61"/>
      <c r="S103" s="61"/>
      <c r="T103" s="61"/>
      <c r="U103" s="62"/>
      <c r="V103" s="63"/>
      <c r="W103" s="62"/>
      <c r="X103" s="111" t="str">
        <f t="shared" si="86"/>
        <v/>
      </c>
      <c r="Y103" s="137"/>
      <c r="Z103" s="101" t="str">
        <f t="shared" si="60"/>
        <v/>
      </c>
      <c r="AA103" s="12"/>
      <c r="AB103" s="71">
        <f t="shared" si="61"/>
        <v>0</v>
      </c>
      <c r="AC103" s="71">
        <f t="shared" si="62"/>
        <v>0</v>
      </c>
      <c r="AD103" s="71">
        <f t="shared" si="63"/>
        <v>0</v>
      </c>
      <c r="AE103" s="71">
        <f t="shared" si="64"/>
        <v>0</v>
      </c>
      <c r="AF103" s="71">
        <f t="shared" si="65"/>
        <v>0</v>
      </c>
      <c r="AG103" s="72" t="str">
        <f>IF(F103="","",IF(V103="",申込書!$AB$6,LEFT(V103,2)&amp;RIGHT(V103,3)))</f>
        <v/>
      </c>
      <c r="AH103" s="72" t="str">
        <f t="shared" si="66"/>
        <v/>
      </c>
      <c r="AI103" s="72" t="str">
        <f t="shared" si="67"/>
        <v/>
      </c>
      <c r="AJ103" s="73"/>
      <c r="AK103" s="75"/>
      <c r="AQ103" s="40">
        <v>98</v>
      </c>
      <c r="AR103" s="40">
        <f t="shared" si="68"/>
        <v>0</v>
      </c>
      <c r="AS103" s="40" t="str">
        <f t="shared" si="69"/>
        <v/>
      </c>
      <c r="AT103" s="56">
        <f t="shared" si="70"/>
        <v>0</v>
      </c>
      <c r="AU103" s="56" t="str">
        <f t="shared" si="71"/>
        <v/>
      </c>
      <c r="AV103" s="56" t="str">
        <f t="shared" si="72"/>
        <v/>
      </c>
      <c r="AW103" s="56">
        <f t="shared" si="73"/>
        <v>10</v>
      </c>
      <c r="AX103" s="56">
        <f t="shared" si="74"/>
        <v>5</v>
      </c>
      <c r="AY103" s="56">
        <v>0</v>
      </c>
      <c r="AZ103" s="56" t="str">
        <f t="shared" si="75"/>
        <v xml:space="preserve"> </v>
      </c>
      <c r="BA103" s="56">
        <v>98</v>
      </c>
      <c r="BB103" s="56" t="str">
        <f t="shared" si="58"/>
        <v/>
      </c>
      <c r="BC103" s="56" t="str">
        <f t="shared" si="76"/>
        <v>19000100</v>
      </c>
      <c r="BD103" s="56" t="str">
        <f t="shared" si="87"/>
        <v/>
      </c>
      <c r="BE103" s="56" t="str">
        <f t="shared" si="88"/>
        <v/>
      </c>
      <c r="BF103" s="56" t="str">
        <f t="shared" si="77"/>
        <v/>
      </c>
      <c r="BG103" s="56">
        <f t="shared" si="78"/>
        <v>0</v>
      </c>
      <c r="BH103" s="56">
        <f t="shared" si="79"/>
        <v>0</v>
      </c>
      <c r="BI103" s="56" t="str">
        <f t="shared" si="89"/>
        <v/>
      </c>
      <c r="BJ103" s="41" t="str">
        <f t="shared" si="90"/>
        <v/>
      </c>
      <c r="BK103" s="41" t="str">
        <f t="shared" si="91"/>
        <v/>
      </c>
      <c r="BL103" s="41" t="str">
        <f t="shared" si="92"/>
        <v/>
      </c>
      <c r="BM103" s="41" t="str">
        <f t="shared" si="93"/>
        <v/>
      </c>
      <c r="BN103" s="41" t="str">
        <f t="shared" si="94"/>
        <v/>
      </c>
      <c r="BO103" s="41">
        <f t="shared" si="95"/>
        <v>0</v>
      </c>
      <c r="BP103" s="41" t="str">
        <f t="shared" si="96"/>
        <v/>
      </c>
      <c r="BQ103" s="41" t="str">
        <f t="shared" si="97"/>
        <v/>
      </c>
      <c r="BR103" s="41">
        <f t="shared" si="98"/>
        <v>0</v>
      </c>
      <c r="BS103" s="41" t="str">
        <f t="shared" si="80"/>
        <v/>
      </c>
      <c r="BT103" s="41" t="str">
        <f t="shared" si="81"/>
        <v/>
      </c>
      <c r="BU103" s="85" t="str">
        <f t="shared" si="82"/>
        <v>999:99.99</v>
      </c>
      <c r="BV103" s="85" t="str">
        <f t="shared" si="83"/>
        <v>999:99.99</v>
      </c>
      <c r="BW103" s="85" t="str">
        <f t="shared" si="84"/>
        <v>999:99.99</v>
      </c>
      <c r="BX103" s="89" t="str">
        <f t="shared" si="85"/>
        <v>1980/1/1</v>
      </c>
      <c r="BZ103" s="100"/>
      <c r="CA103" s="100"/>
      <c r="CB103" s="100"/>
      <c r="CC103" s="100"/>
    </row>
    <row r="104" spans="1:81" ht="24.75" customHeight="1" x14ac:dyDescent="0.15">
      <c r="A104" s="101" t="str">
        <f t="shared" si="59"/>
        <v/>
      </c>
      <c r="B104" s="59"/>
      <c r="C104" s="60"/>
      <c r="D104" s="60"/>
      <c r="E104" s="60"/>
      <c r="F104" s="61"/>
      <c r="G104" s="61"/>
      <c r="H104" s="61"/>
      <c r="I104" s="61"/>
      <c r="J104" s="61"/>
      <c r="K104" s="62"/>
      <c r="L104" s="62"/>
      <c r="M104" s="61"/>
      <c r="N104" s="62"/>
      <c r="O104" s="62"/>
      <c r="P104" s="61"/>
      <c r="Q104" s="61"/>
      <c r="R104" s="61"/>
      <c r="S104" s="61"/>
      <c r="T104" s="61"/>
      <c r="U104" s="62"/>
      <c r="V104" s="63"/>
      <c r="W104" s="62"/>
      <c r="X104" s="111" t="str">
        <f t="shared" si="86"/>
        <v/>
      </c>
      <c r="Y104" s="137"/>
      <c r="Z104" s="101" t="str">
        <f t="shared" si="60"/>
        <v/>
      </c>
      <c r="AA104" s="12"/>
      <c r="AB104" s="71">
        <f t="shared" si="61"/>
        <v>0</v>
      </c>
      <c r="AC104" s="71">
        <f t="shared" si="62"/>
        <v>0</v>
      </c>
      <c r="AD104" s="71">
        <f t="shared" si="63"/>
        <v>0</v>
      </c>
      <c r="AE104" s="71">
        <f t="shared" si="64"/>
        <v>0</v>
      </c>
      <c r="AF104" s="71">
        <f t="shared" si="65"/>
        <v>0</v>
      </c>
      <c r="AG104" s="72" t="str">
        <f>IF(F104="","",IF(V104="",申込書!$AB$6,LEFT(V104,2)&amp;RIGHT(V104,3)))</f>
        <v/>
      </c>
      <c r="AH104" s="72" t="str">
        <f t="shared" si="66"/>
        <v/>
      </c>
      <c r="AI104" s="72" t="str">
        <f t="shared" si="67"/>
        <v/>
      </c>
      <c r="AJ104" s="73"/>
      <c r="AK104" s="75"/>
      <c r="AQ104" s="40">
        <v>99</v>
      </c>
      <c r="AR104" s="40">
        <f t="shared" si="68"/>
        <v>0</v>
      </c>
      <c r="AS104" s="40" t="str">
        <f t="shared" si="69"/>
        <v/>
      </c>
      <c r="AT104" s="56">
        <f t="shared" si="70"/>
        <v>0</v>
      </c>
      <c r="AU104" s="56" t="str">
        <f t="shared" si="71"/>
        <v/>
      </c>
      <c r="AV104" s="56" t="str">
        <f t="shared" si="72"/>
        <v/>
      </c>
      <c r="AW104" s="56">
        <f t="shared" si="73"/>
        <v>10</v>
      </c>
      <c r="AX104" s="56">
        <f t="shared" si="74"/>
        <v>5</v>
      </c>
      <c r="AY104" s="56">
        <v>0</v>
      </c>
      <c r="AZ104" s="56" t="str">
        <f t="shared" si="75"/>
        <v xml:space="preserve"> </v>
      </c>
      <c r="BA104" s="56">
        <v>99</v>
      </c>
      <c r="BB104" s="56" t="str">
        <f t="shared" si="58"/>
        <v/>
      </c>
      <c r="BC104" s="56" t="str">
        <f t="shared" si="76"/>
        <v>19000100</v>
      </c>
      <c r="BD104" s="56" t="str">
        <f t="shared" si="87"/>
        <v/>
      </c>
      <c r="BE104" s="56" t="str">
        <f t="shared" si="88"/>
        <v/>
      </c>
      <c r="BF104" s="56" t="str">
        <f t="shared" si="77"/>
        <v/>
      </c>
      <c r="BG104" s="56">
        <f t="shared" si="78"/>
        <v>0</v>
      </c>
      <c r="BH104" s="56">
        <f t="shared" si="79"/>
        <v>0</v>
      </c>
      <c r="BI104" s="56" t="str">
        <f t="shared" si="89"/>
        <v/>
      </c>
      <c r="BJ104" s="41" t="str">
        <f t="shared" si="90"/>
        <v/>
      </c>
      <c r="BK104" s="41" t="str">
        <f t="shared" si="91"/>
        <v/>
      </c>
      <c r="BL104" s="41" t="str">
        <f t="shared" si="92"/>
        <v/>
      </c>
      <c r="BM104" s="41" t="str">
        <f t="shared" si="93"/>
        <v/>
      </c>
      <c r="BN104" s="41" t="str">
        <f t="shared" si="94"/>
        <v/>
      </c>
      <c r="BO104" s="41">
        <f t="shared" si="95"/>
        <v>0</v>
      </c>
      <c r="BP104" s="41" t="str">
        <f t="shared" si="96"/>
        <v/>
      </c>
      <c r="BQ104" s="41" t="str">
        <f t="shared" si="97"/>
        <v/>
      </c>
      <c r="BR104" s="41">
        <f t="shared" si="98"/>
        <v>0</v>
      </c>
      <c r="BS104" s="41" t="str">
        <f t="shared" si="80"/>
        <v/>
      </c>
      <c r="BT104" s="41" t="str">
        <f t="shared" si="81"/>
        <v/>
      </c>
      <c r="BU104" s="85" t="str">
        <f t="shared" si="82"/>
        <v>999:99.99</v>
      </c>
      <c r="BV104" s="85" t="str">
        <f t="shared" si="83"/>
        <v>999:99.99</v>
      </c>
      <c r="BW104" s="85" t="str">
        <f t="shared" si="84"/>
        <v>999:99.99</v>
      </c>
      <c r="BX104" s="89" t="str">
        <f t="shared" si="85"/>
        <v>1980/1/1</v>
      </c>
      <c r="BZ104" s="100"/>
      <c r="CA104" s="100"/>
      <c r="CB104" s="100"/>
      <c r="CC104" s="100"/>
    </row>
    <row r="105" spans="1:81" ht="24.75" customHeight="1" x14ac:dyDescent="0.15">
      <c r="A105" s="101" t="str">
        <f t="shared" si="59"/>
        <v/>
      </c>
      <c r="B105" s="59"/>
      <c r="C105" s="60"/>
      <c r="D105" s="60"/>
      <c r="E105" s="60"/>
      <c r="F105" s="78"/>
      <c r="G105" s="78"/>
      <c r="H105" s="78"/>
      <c r="I105" s="78"/>
      <c r="J105" s="61"/>
      <c r="K105" s="62"/>
      <c r="L105" s="62"/>
      <c r="M105" s="61"/>
      <c r="N105" s="62"/>
      <c r="O105" s="62"/>
      <c r="P105" s="61"/>
      <c r="Q105" s="61"/>
      <c r="R105" s="61"/>
      <c r="S105" s="61"/>
      <c r="T105" s="61"/>
      <c r="U105" s="62"/>
      <c r="V105" s="63"/>
      <c r="W105" s="62"/>
      <c r="X105" s="111" t="str">
        <f t="shared" si="86"/>
        <v/>
      </c>
      <c r="Y105" s="137"/>
      <c r="Z105" s="101" t="str">
        <f t="shared" si="60"/>
        <v/>
      </c>
      <c r="AA105" s="12"/>
      <c r="AB105" s="71">
        <f t="shared" si="61"/>
        <v>0</v>
      </c>
      <c r="AC105" s="71">
        <f t="shared" si="62"/>
        <v>0</v>
      </c>
      <c r="AD105" s="71">
        <f t="shared" si="63"/>
        <v>0</v>
      </c>
      <c r="AE105" s="71">
        <f t="shared" si="64"/>
        <v>0</v>
      </c>
      <c r="AF105" s="71">
        <f t="shared" si="65"/>
        <v>0</v>
      </c>
      <c r="AG105" s="72" t="str">
        <f>IF(F105="","",IF(V105="",申込書!$AB$6,LEFT(V105,2)&amp;RIGHT(V105,3)))</f>
        <v/>
      </c>
      <c r="AH105" s="72" t="str">
        <f t="shared" si="66"/>
        <v/>
      </c>
      <c r="AI105" s="72" t="str">
        <f t="shared" si="67"/>
        <v/>
      </c>
      <c r="AJ105" s="73"/>
      <c r="AK105" s="4"/>
      <c r="AL105" s="4"/>
      <c r="AQ105" s="40">
        <v>100</v>
      </c>
      <c r="AR105" s="40">
        <f t="shared" si="68"/>
        <v>0</v>
      </c>
      <c r="AS105" s="40" t="str">
        <f t="shared" si="69"/>
        <v/>
      </c>
      <c r="AT105" s="56">
        <f t="shared" si="70"/>
        <v>0</v>
      </c>
      <c r="AU105" s="56" t="str">
        <f t="shared" si="71"/>
        <v/>
      </c>
      <c r="AV105" s="56" t="str">
        <f t="shared" si="72"/>
        <v/>
      </c>
      <c r="AW105" s="56">
        <f t="shared" si="73"/>
        <v>10</v>
      </c>
      <c r="AX105" s="56">
        <f t="shared" si="74"/>
        <v>5</v>
      </c>
      <c r="AY105" s="56">
        <v>0</v>
      </c>
      <c r="AZ105" s="56" t="str">
        <f t="shared" si="75"/>
        <v xml:space="preserve"> </v>
      </c>
      <c r="BA105" s="56">
        <v>100</v>
      </c>
      <c r="BB105" s="56" t="str">
        <f t="shared" si="58"/>
        <v/>
      </c>
      <c r="BC105" s="56" t="str">
        <f t="shared" si="76"/>
        <v>19000100</v>
      </c>
      <c r="BD105" s="56" t="str">
        <f t="shared" si="87"/>
        <v/>
      </c>
      <c r="BE105" s="56" t="str">
        <f t="shared" si="88"/>
        <v/>
      </c>
      <c r="BF105" s="56" t="str">
        <f t="shared" si="77"/>
        <v/>
      </c>
      <c r="BG105" s="56">
        <f t="shared" si="78"/>
        <v>0</v>
      </c>
      <c r="BH105" s="56">
        <f t="shared" si="79"/>
        <v>0</v>
      </c>
      <c r="BI105" s="56" t="str">
        <f t="shared" si="89"/>
        <v/>
      </c>
      <c r="BJ105" s="41" t="str">
        <f t="shared" si="90"/>
        <v/>
      </c>
      <c r="BK105" s="41" t="str">
        <f t="shared" si="91"/>
        <v/>
      </c>
      <c r="BL105" s="41" t="str">
        <f t="shared" si="92"/>
        <v/>
      </c>
      <c r="BM105" s="41" t="str">
        <f t="shared" si="93"/>
        <v/>
      </c>
      <c r="BN105" s="41" t="str">
        <f t="shared" si="94"/>
        <v/>
      </c>
      <c r="BO105" s="41">
        <f t="shared" si="95"/>
        <v>0</v>
      </c>
      <c r="BP105" s="41" t="str">
        <f t="shared" si="96"/>
        <v/>
      </c>
      <c r="BQ105" s="41" t="str">
        <f t="shared" si="97"/>
        <v/>
      </c>
      <c r="BR105" s="41">
        <f t="shared" si="98"/>
        <v>0</v>
      </c>
      <c r="BS105" s="41" t="str">
        <f t="shared" si="80"/>
        <v/>
      </c>
      <c r="BT105" s="41" t="str">
        <f t="shared" si="81"/>
        <v/>
      </c>
      <c r="BU105" s="85" t="str">
        <f t="shared" si="82"/>
        <v>999:99.99</v>
      </c>
      <c r="BV105" s="85" t="str">
        <f t="shared" si="83"/>
        <v>999:99.99</v>
      </c>
      <c r="BW105" s="85" t="str">
        <f t="shared" si="84"/>
        <v>999:99.99</v>
      </c>
      <c r="BX105" s="89" t="str">
        <f t="shared" si="85"/>
        <v>1980/1/1</v>
      </c>
    </row>
    <row r="106" spans="1:81" ht="14.25" hidden="1" x14ac:dyDescent="0.15">
      <c r="A106" s="54" t="s">
        <v>123</v>
      </c>
      <c r="B106" s="54" t="s">
        <v>3</v>
      </c>
      <c r="C106" s="55" t="s">
        <v>4</v>
      </c>
      <c r="D106" s="54" t="s">
        <v>61</v>
      </c>
      <c r="E106" s="54" t="s">
        <v>99</v>
      </c>
      <c r="F106" s="54" t="s">
        <v>6</v>
      </c>
      <c r="G106" s="54" t="s">
        <v>7</v>
      </c>
      <c r="H106" s="54" t="s">
        <v>8</v>
      </c>
      <c r="I106" s="54" t="s">
        <v>9</v>
      </c>
      <c r="J106" s="182" t="s">
        <v>59</v>
      </c>
      <c r="K106" s="183"/>
      <c r="L106" s="184"/>
      <c r="M106" s="182" t="s">
        <v>60</v>
      </c>
      <c r="N106" s="183"/>
      <c r="O106" s="184"/>
      <c r="P106" s="182" t="s">
        <v>60</v>
      </c>
      <c r="Q106" s="183"/>
      <c r="R106" s="183"/>
      <c r="S106" s="183"/>
      <c r="T106" s="183"/>
      <c r="U106" s="184"/>
      <c r="V106" s="188" t="s">
        <v>94</v>
      </c>
      <c r="W106" s="188"/>
      <c r="X106" s="54" t="s">
        <v>19</v>
      </c>
      <c r="Y106" s="131" t="s">
        <v>189</v>
      </c>
      <c r="Z106" s="54" t="s">
        <v>98</v>
      </c>
      <c r="AB106" s="58"/>
      <c r="AC106" s="58"/>
      <c r="AD106" s="58"/>
      <c r="AE106" s="71">
        <f>100-COUNTIF(AE6:AE105,0)</f>
        <v>0</v>
      </c>
      <c r="AF106" s="71"/>
      <c r="AG106" s="72"/>
      <c r="AH106" s="72"/>
      <c r="AI106" s="72" t="str">
        <f t="shared" si="21"/>
        <v/>
      </c>
      <c r="AK106" s="4"/>
      <c r="AL106" s="4"/>
      <c r="AQ106" s="40"/>
      <c r="AR106" s="40">
        <f t="shared" si="43"/>
        <v>0</v>
      </c>
      <c r="AS106" s="40" t="str">
        <f t="shared" si="44"/>
        <v/>
      </c>
      <c r="AV106" s="56" t="str">
        <f t="shared" si="46"/>
        <v/>
      </c>
      <c r="BJ106" s="41"/>
      <c r="BK106" s="41"/>
      <c r="BL106" s="41"/>
      <c r="BM106" s="41"/>
      <c r="BN106" s="41"/>
      <c r="BO106" s="41">
        <f t="shared" ref="BO106:BO108" si="99">IF(L106="オープン",5,0)</f>
        <v>0</v>
      </c>
      <c r="BP106" s="41"/>
      <c r="BQ106" s="41"/>
      <c r="BR106" s="41">
        <f t="shared" ref="BR106:BR108" si="100">IF(O106="オープン",5,0)</f>
        <v>0</v>
      </c>
      <c r="BS106" s="41"/>
      <c r="BT106" s="41"/>
      <c r="BU106" s="85"/>
      <c r="BV106" s="85"/>
      <c r="BW106" s="85"/>
      <c r="BX106" s="89" t="str">
        <f t="shared" si="41"/>
        <v>生年月日</v>
      </c>
    </row>
    <row r="107" spans="1:81" ht="14.25" hidden="1" x14ac:dyDescent="0.15">
      <c r="A107" s="5" t="s">
        <v>37</v>
      </c>
      <c r="B107" s="56"/>
      <c r="C107" s="57"/>
      <c r="D107" s="57"/>
      <c r="E107" s="57"/>
      <c r="F107" s="56"/>
      <c r="G107" s="56"/>
      <c r="H107" s="56"/>
      <c r="I107" s="56"/>
      <c r="J107" s="55" t="s">
        <v>58</v>
      </c>
      <c r="K107" s="54" t="s">
        <v>121</v>
      </c>
      <c r="L107" s="113" t="s">
        <v>240</v>
      </c>
      <c r="M107" s="55" t="s">
        <v>58</v>
      </c>
      <c r="N107" s="54" t="s">
        <v>121</v>
      </c>
      <c r="O107" s="113" t="s">
        <v>240</v>
      </c>
      <c r="P107" s="94" t="s">
        <v>58</v>
      </c>
      <c r="Q107" s="99"/>
      <c r="R107" s="99"/>
      <c r="S107" s="99"/>
      <c r="T107" s="99"/>
      <c r="U107" s="54" t="s">
        <v>18</v>
      </c>
      <c r="V107" s="54" t="s">
        <v>122</v>
      </c>
      <c r="W107" s="54" t="s">
        <v>50</v>
      </c>
      <c r="X107" s="58"/>
      <c r="Y107" s="129"/>
      <c r="Z107" s="58"/>
      <c r="AB107" s="58"/>
      <c r="AC107" s="58"/>
      <c r="AD107" s="58"/>
      <c r="AE107" s="71">
        <f>SUM(AE6:AE105)</f>
        <v>0</v>
      </c>
      <c r="AF107" s="71"/>
      <c r="AG107" s="72"/>
      <c r="AH107" s="72" t="str">
        <f t="shared" si="20"/>
        <v/>
      </c>
      <c r="AI107" s="72" t="str">
        <f t="shared" si="21"/>
        <v/>
      </c>
      <c r="AK107" s="4"/>
      <c r="AL107" s="4"/>
      <c r="AQ107" s="40"/>
      <c r="AR107" s="40">
        <f t="shared" si="43"/>
        <v>0</v>
      </c>
      <c r="AS107" s="40" t="str">
        <f t="shared" si="44"/>
        <v/>
      </c>
      <c r="AV107" s="56" t="str">
        <f t="shared" si="46"/>
        <v/>
      </c>
      <c r="BF107" s="56" t="str">
        <f t="shared" ref="BF107:BF169" si="101">IF(B107="","",INT(($AO$2-BC107)/10000))</f>
        <v/>
      </c>
      <c r="BJ107" s="41"/>
      <c r="BK107" s="41"/>
      <c r="BL107" s="41"/>
      <c r="BM107" s="41"/>
      <c r="BN107" s="41"/>
      <c r="BO107" s="41">
        <f t="shared" si="99"/>
        <v>0</v>
      </c>
      <c r="BP107" s="41"/>
      <c r="BQ107" s="41"/>
      <c r="BR107" s="41">
        <f t="shared" si="100"/>
        <v>0</v>
      </c>
      <c r="BS107" s="41"/>
      <c r="BT107" s="41"/>
      <c r="BU107" s="85"/>
      <c r="BV107" s="85"/>
      <c r="BW107" s="85"/>
      <c r="BX107" s="89" t="str">
        <f t="shared" si="41"/>
        <v>1980/1/1</v>
      </c>
    </row>
    <row r="108" spans="1:81" ht="14.25" hidden="1" x14ac:dyDescent="0.15">
      <c r="A108" s="55" t="str">
        <f>IF(B108="","",1)</f>
        <v/>
      </c>
      <c r="B108" s="64"/>
      <c r="C108" s="65"/>
      <c r="D108" s="65"/>
      <c r="E108" s="65"/>
      <c r="F108" s="77"/>
      <c r="G108" s="77"/>
      <c r="H108" s="77"/>
      <c r="I108" s="77"/>
      <c r="J108" s="66"/>
      <c r="K108" s="67"/>
      <c r="L108" s="67"/>
      <c r="M108" s="66"/>
      <c r="N108" s="67"/>
      <c r="O108" s="67"/>
      <c r="P108" s="66"/>
      <c r="Q108" s="66"/>
      <c r="R108" s="66"/>
      <c r="S108" s="66"/>
      <c r="T108" s="66"/>
      <c r="U108" s="67"/>
      <c r="V108" s="68"/>
      <c r="W108" s="67"/>
      <c r="X108" s="55" t="str">
        <f>IF(B108="","",YEAR(申込書!$B$3)-YEAR(男子申込一覧表!B108))</f>
        <v/>
      </c>
      <c r="Y108" s="138" t="s">
        <v>180</v>
      </c>
      <c r="Z108" s="55" t="str">
        <f>IF(AND(V108="",W108=""),"","オープン")</f>
        <v/>
      </c>
      <c r="AA108" s="12"/>
      <c r="AB108" s="71">
        <f>IF(J108="",0,1)</f>
        <v>0</v>
      </c>
      <c r="AC108" s="71">
        <f>IF(M108="",0,1)</f>
        <v>0</v>
      </c>
      <c r="AD108" s="71">
        <f>IF(P108="",0,1)</f>
        <v>0</v>
      </c>
      <c r="AE108" s="71">
        <f>SUM(AB108:AD108)</f>
        <v>0</v>
      </c>
      <c r="AF108" s="71">
        <f t="shared" si="19"/>
        <v>0</v>
      </c>
      <c r="AG108" s="72" t="str">
        <f>IF(F108="","",IF(V108="",申込書!$AB$6,LEFT(V108,2)&amp;RIGHT(V108,3)))</f>
        <v/>
      </c>
      <c r="AH108" s="72" t="str">
        <f t="shared" si="20"/>
        <v/>
      </c>
      <c r="AI108" s="72" t="str">
        <f t="shared" si="21"/>
        <v/>
      </c>
      <c r="AJ108" s="73"/>
      <c r="AK108" s="4"/>
      <c r="AL108" s="4"/>
      <c r="AQ108" s="40">
        <v>101</v>
      </c>
      <c r="AR108" s="40">
        <f t="shared" si="43"/>
        <v>0</v>
      </c>
      <c r="AS108" s="40" t="str">
        <f t="shared" si="44"/>
        <v/>
      </c>
      <c r="AT108" s="56">
        <f>LEN(TRIM(F108))+LEN(TRIM(G108))</f>
        <v>0</v>
      </c>
      <c r="AU108" s="56" t="str">
        <f t="shared" ref="AU108:AU139" si="102">IF(AND(J108="",M108=""),"",IF(AT108=2,TRIM(F108)&amp;"      "&amp;TRIM(G108),IF(AT108=3,TRIM(F108)&amp;"    "&amp;TRIM(G108),IF(AT108=4,TRIM(F108)&amp;"  "&amp;TRIM(G108),TRIM(F108)&amp;TRIM(G108)))))</f>
        <v/>
      </c>
      <c r="AV108" s="56" t="str">
        <f t="shared" si="46"/>
        <v/>
      </c>
      <c r="AW108" s="56" t="str">
        <f t="shared" ref="AW108:AW139" si="103">IF(BI108&lt;2,AX108,AX108+5)</f>
        <v/>
      </c>
      <c r="AX108" s="56" t="str">
        <f t="shared" ref="AX108:AX139" si="104">IF(BI108=0,IF(BB108="","",IF(BB108&lt;25,18,BB108-MOD(BB108,5))),IF(BB108&lt;9,1,IF(AND(BB108&gt;8,BB108&lt;11),2,IF(AND(BB108&gt;10,BB108&lt;13),3,IF(AND(BB108&gt;12,BB108&lt;15),4,5)))))</f>
        <v/>
      </c>
      <c r="AY108" s="56">
        <v>5</v>
      </c>
      <c r="AZ108" s="56" t="str">
        <f t="shared" si="42"/>
        <v xml:space="preserve"> </v>
      </c>
      <c r="BA108" s="56">
        <v>101</v>
      </c>
      <c r="BB108" s="56" t="str">
        <f t="shared" ref="BB108:BB169" si="105">IF(F108="","",INT(($AO$1-BC108)/10000))</f>
        <v/>
      </c>
      <c r="BC108" s="56" t="str">
        <f t="shared" ref="BC108:BC169" si="106">YEAR(B108)&amp;RIGHT("0"&amp;MONTH(B108),2)&amp;RIGHT("0"&amp;DAY(B108),2)</f>
        <v>19000100</v>
      </c>
      <c r="BD108" s="56" t="str">
        <f t="shared" si="87"/>
        <v/>
      </c>
      <c r="BE108" s="56" t="str">
        <f t="shared" si="88"/>
        <v/>
      </c>
      <c r="BF108" s="56" t="str">
        <f t="shared" si="101"/>
        <v/>
      </c>
      <c r="BG108" s="56">
        <f t="shared" ref="BG108:BG169" si="107">IF(C108="100歳",1,IF(C108="他チーム",5,0))</f>
        <v>0</v>
      </c>
      <c r="BH108" s="56">
        <f t="shared" ref="BH108:BH169" si="108">IF(F108="",0,IF(AND(V108="",W108=""),0,5))</f>
        <v>0</v>
      </c>
      <c r="BI108" s="56">
        <f t="shared" ref="BI108:BI169" si="109">IF(E108="",0,IF(E108="上級",1,IF(E108="選手",2,0)))</f>
        <v>0</v>
      </c>
      <c r="BJ108" s="41" t="str">
        <f>IF(J108="","",VLOOKUP(J108,$AL$18:$AO$28,2,0)+IF(AY108=0,1,0))</f>
        <v/>
      </c>
      <c r="BK108" s="41" t="str">
        <f>IF(M108="","",VLOOKUP(M108,$AL$18:$AO$28,2,0)+IF(AY108=0,1,0))</f>
        <v/>
      </c>
      <c r="BL108" s="41" t="str">
        <f t="shared" ref="BL108" si="110">IF(P108="","",VLOOKUP(P108,$AL$6:$AO$16,2,0)+IF(AY108=0,1,0))</f>
        <v/>
      </c>
      <c r="BM108" s="41" t="str">
        <f>IF(J108="","",VLOOKUP(J108,$AL$18:$AO$28,3,0))</f>
        <v/>
      </c>
      <c r="BN108" s="41" t="str">
        <f>IF(J108="","",VLOOKUP(J108,$AL$18:$AO$28,4,0))</f>
        <v/>
      </c>
      <c r="BO108" s="41">
        <f t="shared" si="99"/>
        <v>0</v>
      </c>
      <c r="BP108" s="41" t="str">
        <f>IF(M108="","",VLOOKUP(M108,$AL$18:$AO$28,3,0))</f>
        <v/>
      </c>
      <c r="BQ108" s="41" t="str">
        <f>IF(M108="","",VLOOKUP(M108,$AL$18:$AO$28,4,0))</f>
        <v/>
      </c>
      <c r="BR108" s="41">
        <f t="shared" si="100"/>
        <v>0</v>
      </c>
      <c r="BS108" s="41" t="str">
        <f t="shared" si="38"/>
        <v/>
      </c>
      <c r="BT108" s="41" t="str">
        <f t="shared" si="39"/>
        <v/>
      </c>
      <c r="BU108" s="85" t="str">
        <f t="shared" ref="BU108:BU120" si="111">IF(K108="","999:99.99"," "&amp;LEFT(RIGHT("        "&amp;TEXT(K108,"0.00"),7),2)&amp;":"&amp;RIGHT(TEXT(K108,"0.00"),5))</f>
        <v>999:99.99</v>
      </c>
      <c r="BV108" s="85" t="str">
        <f t="shared" ref="BV108:BV139" si="112">IF(N108="","999:99.99"," "&amp;LEFT(RIGHT("        "&amp;TEXT(N108,"0.00"),7),2)&amp;":"&amp;RIGHT(TEXT(N108,"0.00"),5))</f>
        <v>999:99.99</v>
      </c>
      <c r="BW108" s="85" t="str">
        <f>IF(U108="","999:99.99"," "&amp;LEFT(RIGHT("        "&amp;TEXT(U108,"0.00"),7),2)&amp;":"&amp;RIGHT(TEXT(U108,"0.00"),5))</f>
        <v>999:99.99</v>
      </c>
      <c r="BX108" s="89" t="str">
        <f t="shared" si="41"/>
        <v>1980/1/1</v>
      </c>
    </row>
    <row r="109" spans="1:81" ht="14.25" hidden="1" x14ac:dyDescent="0.15">
      <c r="A109" s="55" t="str">
        <f t="shared" ref="A109:A137" si="113">IF(B109="","",A108+1)</f>
        <v/>
      </c>
      <c r="B109" s="64"/>
      <c r="C109" s="65"/>
      <c r="D109" s="65"/>
      <c r="E109" s="65"/>
      <c r="F109" s="77"/>
      <c r="G109" s="77"/>
      <c r="H109" s="77"/>
      <c r="I109" s="77"/>
      <c r="J109" s="66"/>
      <c r="K109" s="67"/>
      <c r="L109" s="67"/>
      <c r="M109" s="66"/>
      <c r="N109" s="67"/>
      <c r="O109" s="67"/>
      <c r="P109" s="66"/>
      <c r="Q109" s="66"/>
      <c r="R109" s="66"/>
      <c r="S109" s="66"/>
      <c r="T109" s="66"/>
      <c r="U109" s="67"/>
      <c r="V109" s="68"/>
      <c r="W109" s="67"/>
      <c r="X109" s="55" t="str">
        <f>IF(B109="","",YEAR(申込書!$B$3)-YEAR(男子申込一覧表!B109))</f>
        <v/>
      </c>
      <c r="Y109" s="138" t="s">
        <v>182</v>
      </c>
      <c r="Z109" s="55" t="str">
        <f t="shared" ref="Z109:Z145" si="114">IF(AND(V109="",W109=""),"","オープン")</f>
        <v/>
      </c>
      <c r="AA109" s="12"/>
      <c r="AB109" s="71">
        <f t="shared" ref="AB109:AB139" si="115">IF(J109="",0,1)</f>
        <v>0</v>
      </c>
      <c r="AC109" s="71">
        <f t="shared" ref="AC109:AC139" si="116">IF(M109="",0,1)</f>
        <v>0</v>
      </c>
      <c r="AD109" s="71">
        <f t="shared" ref="AD109:AD145" si="117">IF(P109="",0,1)</f>
        <v>0</v>
      </c>
      <c r="AE109" s="71">
        <f t="shared" ref="AE109:AE145" si="118">SUM(AB109:AD109)</f>
        <v>0</v>
      </c>
      <c r="AF109" s="71">
        <f t="shared" si="19"/>
        <v>0</v>
      </c>
      <c r="AG109" s="72" t="str">
        <f>IF(F109="","",IF(V109="",申込書!$AB$6,LEFT(V109,2)&amp;RIGHT(V109,3)))</f>
        <v/>
      </c>
      <c r="AH109" s="72" t="str">
        <f t="shared" si="20"/>
        <v/>
      </c>
      <c r="AI109" s="72" t="str">
        <f t="shared" si="21"/>
        <v/>
      </c>
      <c r="AJ109" s="73"/>
      <c r="AK109" s="4"/>
      <c r="AL109" s="4"/>
      <c r="AQ109" s="40">
        <v>102</v>
      </c>
      <c r="AR109" s="40">
        <f t="shared" si="43"/>
        <v>0</v>
      </c>
      <c r="AS109" s="40" t="str">
        <f t="shared" si="44"/>
        <v/>
      </c>
      <c r="AT109" s="56">
        <f t="shared" ref="AT109:AT139" si="119">LEN(TRIM(F109))+LEN(TRIM(G109))</f>
        <v>0</v>
      </c>
      <c r="AU109" s="56" t="str">
        <f t="shared" si="102"/>
        <v/>
      </c>
      <c r="AV109" s="56" t="str">
        <f t="shared" si="46"/>
        <v/>
      </c>
      <c r="AW109" s="56" t="str">
        <f t="shared" si="103"/>
        <v/>
      </c>
      <c r="AX109" s="56" t="str">
        <f t="shared" si="104"/>
        <v/>
      </c>
      <c r="AY109" s="56">
        <v>5</v>
      </c>
      <c r="AZ109" s="56" t="str">
        <f t="shared" si="42"/>
        <v xml:space="preserve"> </v>
      </c>
      <c r="BA109" s="56">
        <v>102</v>
      </c>
      <c r="BB109" s="56" t="str">
        <f t="shared" si="105"/>
        <v/>
      </c>
      <c r="BC109" s="56" t="str">
        <f t="shared" si="106"/>
        <v>19000100</v>
      </c>
      <c r="BD109" s="56" t="str">
        <f t="shared" si="87"/>
        <v/>
      </c>
      <c r="BE109" s="56" t="str">
        <f t="shared" si="88"/>
        <v/>
      </c>
      <c r="BF109" s="56" t="str">
        <f t="shared" si="101"/>
        <v/>
      </c>
      <c r="BG109" s="56">
        <f t="shared" si="107"/>
        <v>0</v>
      </c>
      <c r="BH109" s="56">
        <f t="shared" si="108"/>
        <v>0</v>
      </c>
      <c r="BI109" s="56">
        <f t="shared" si="109"/>
        <v>0</v>
      </c>
      <c r="BJ109" s="41" t="str">
        <f t="shared" ref="BJ109:BJ172" si="120">IF(J109="","",VLOOKUP(J109,$AL$18:$AO$28,2,0)+IF(AY109=0,1,0))</f>
        <v/>
      </c>
      <c r="BK109" s="41" t="str">
        <f t="shared" ref="BK109:BK172" si="121">IF(M109="","",VLOOKUP(M109,$AL$18:$AO$28,2,0)+IF(AY109=0,1,0))</f>
        <v/>
      </c>
      <c r="BL109" s="41" t="str">
        <f t="shared" ref="BL109:BL172" si="122">IF(P109="","",VLOOKUP(P109,$AL$6:$AO$16,2,0)+IF(AY109=0,1,0))</f>
        <v/>
      </c>
      <c r="BM109" s="41" t="str">
        <f t="shared" ref="BM109:BM172" si="123">IF(J109="","",VLOOKUP(J109,$AL$18:$AO$28,3,0))</f>
        <v/>
      </c>
      <c r="BN109" s="41" t="str">
        <f t="shared" ref="BN109:BN172" si="124">IF(J109="","",VLOOKUP(J109,$AL$18:$AO$28,4,0))</f>
        <v/>
      </c>
      <c r="BO109" s="41">
        <f t="shared" ref="BO109:BO172" si="125">IF(L109="オープン",5,0)</f>
        <v>0</v>
      </c>
      <c r="BP109" s="41" t="str">
        <f t="shared" ref="BP109:BP172" si="126">IF(M109="","",VLOOKUP(M109,$AL$18:$AO$28,3,0))</f>
        <v/>
      </c>
      <c r="BQ109" s="41" t="str">
        <f t="shared" ref="BQ109:BQ172" si="127">IF(M109="","",VLOOKUP(M109,$AL$18:$AO$28,4,0))</f>
        <v/>
      </c>
      <c r="BR109" s="41">
        <f t="shared" ref="BR109:BR172" si="128">IF(O109="オープン",5,0)</f>
        <v>0</v>
      </c>
      <c r="BS109" s="41" t="str">
        <f t="shared" si="38"/>
        <v/>
      </c>
      <c r="BT109" s="41" t="str">
        <f t="shared" si="39"/>
        <v/>
      </c>
      <c r="BU109" s="85" t="str">
        <f t="shared" si="111"/>
        <v>999:99.99</v>
      </c>
      <c r="BV109" s="85" t="str">
        <f t="shared" si="112"/>
        <v>999:99.99</v>
      </c>
      <c r="BW109" s="85" t="str">
        <f t="shared" ref="BW109:BW145" si="129">IF(U109="","999:99.99"," "&amp;LEFT(RIGHT("        "&amp;TEXT(U109,"0.00"),7),2)&amp;":"&amp;RIGHT(TEXT(U109,"0.00"),5))</f>
        <v>999:99.99</v>
      </c>
      <c r="BX109" s="89" t="str">
        <f t="shared" si="41"/>
        <v>1980/1/1</v>
      </c>
    </row>
    <row r="110" spans="1:81" ht="14.25" hidden="1" x14ac:dyDescent="0.15">
      <c r="A110" s="55" t="str">
        <f t="shared" si="113"/>
        <v/>
      </c>
      <c r="B110" s="64"/>
      <c r="C110" s="65"/>
      <c r="D110" s="65"/>
      <c r="E110" s="65"/>
      <c r="F110" s="77"/>
      <c r="G110" s="77"/>
      <c r="H110" s="77"/>
      <c r="I110" s="77"/>
      <c r="J110" s="66"/>
      <c r="K110" s="67"/>
      <c r="L110" s="67"/>
      <c r="M110" s="66"/>
      <c r="N110" s="67"/>
      <c r="O110" s="67"/>
      <c r="P110" s="66"/>
      <c r="Q110" s="66"/>
      <c r="R110" s="66"/>
      <c r="S110" s="66"/>
      <c r="T110" s="66"/>
      <c r="U110" s="67"/>
      <c r="V110" s="68"/>
      <c r="W110" s="67"/>
      <c r="X110" s="55" t="str">
        <f>IF(B110="","",YEAR(申込書!$B$3)-YEAR(男子申込一覧表!B110))</f>
        <v/>
      </c>
      <c r="Y110" s="138" t="s">
        <v>237</v>
      </c>
      <c r="Z110" s="55" t="str">
        <f t="shared" si="114"/>
        <v/>
      </c>
      <c r="AA110" s="12"/>
      <c r="AB110" s="71">
        <f t="shared" si="115"/>
        <v>0</v>
      </c>
      <c r="AC110" s="71">
        <f t="shared" si="116"/>
        <v>0</v>
      </c>
      <c r="AD110" s="71">
        <f t="shared" si="117"/>
        <v>0</v>
      </c>
      <c r="AE110" s="71">
        <f t="shared" si="118"/>
        <v>0</v>
      </c>
      <c r="AF110" s="71">
        <f t="shared" si="19"/>
        <v>0</v>
      </c>
      <c r="AG110" s="72" t="str">
        <f>IF(F110="","",IF(V110="",申込書!$AB$6,LEFT(V110,2)&amp;RIGHT(V110,3)))</f>
        <v/>
      </c>
      <c r="AH110" s="72" t="str">
        <f t="shared" si="20"/>
        <v/>
      </c>
      <c r="AI110" s="72" t="str">
        <f t="shared" si="21"/>
        <v/>
      </c>
      <c r="AJ110" s="73"/>
      <c r="AK110" s="4"/>
      <c r="AL110" s="4"/>
      <c r="AQ110" s="40">
        <v>103</v>
      </c>
      <c r="AR110" s="40">
        <f t="shared" si="43"/>
        <v>0</v>
      </c>
      <c r="AS110" s="40" t="str">
        <f t="shared" si="44"/>
        <v/>
      </c>
      <c r="AT110" s="56">
        <f t="shared" si="119"/>
        <v>0</v>
      </c>
      <c r="AU110" s="56" t="str">
        <f t="shared" si="102"/>
        <v/>
      </c>
      <c r="AV110" s="56" t="str">
        <f t="shared" si="46"/>
        <v/>
      </c>
      <c r="AW110" s="56" t="str">
        <f t="shared" si="103"/>
        <v/>
      </c>
      <c r="AX110" s="56" t="str">
        <f t="shared" si="104"/>
        <v/>
      </c>
      <c r="AY110" s="56">
        <v>5</v>
      </c>
      <c r="AZ110" s="56" t="str">
        <f t="shared" si="42"/>
        <v xml:space="preserve"> </v>
      </c>
      <c r="BA110" s="56">
        <v>103</v>
      </c>
      <c r="BB110" s="56" t="str">
        <f t="shared" si="105"/>
        <v/>
      </c>
      <c r="BC110" s="56" t="str">
        <f t="shared" si="106"/>
        <v>19000100</v>
      </c>
      <c r="BD110" s="56" t="str">
        <f t="shared" si="87"/>
        <v/>
      </c>
      <c r="BE110" s="56" t="str">
        <f t="shared" si="88"/>
        <v/>
      </c>
      <c r="BF110" s="56" t="str">
        <f t="shared" si="101"/>
        <v/>
      </c>
      <c r="BG110" s="56">
        <f t="shared" si="107"/>
        <v>0</v>
      </c>
      <c r="BH110" s="56">
        <f t="shared" si="108"/>
        <v>0</v>
      </c>
      <c r="BI110" s="56">
        <f t="shared" si="109"/>
        <v>0</v>
      </c>
      <c r="BJ110" s="41" t="str">
        <f t="shared" si="120"/>
        <v/>
      </c>
      <c r="BK110" s="41" t="str">
        <f t="shared" si="121"/>
        <v/>
      </c>
      <c r="BL110" s="41" t="str">
        <f t="shared" si="122"/>
        <v/>
      </c>
      <c r="BM110" s="41" t="str">
        <f t="shared" si="123"/>
        <v/>
      </c>
      <c r="BN110" s="41" t="str">
        <f t="shared" si="124"/>
        <v/>
      </c>
      <c r="BO110" s="41">
        <f t="shared" si="125"/>
        <v>0</v>
      </c>
      <c r="BP110" s="41" t="str">
        <f t="shared" si="126"/>
        <v/>
      </c>
      <c r="BQ110" s="41" t="str">
        <f t="shared" si="127"/>
        <v/>
      </c>
      <c r="BR110" s="41">
        <f t="shared" si="128"/>
        <v>0</v>
      </c>
      <c r="BS110" s="41" t="str">
        <f t="shared" si="38"/>
        <v/>
      </c>
      <c r="BT110" s="41" t="str">
        <f t="shared" si="39"/>
        <v/>
      </c>
      <c r="BU110" s="85" t="str">
        <f t="shared" si="111"/>
        <v>999:99.99</v>
      </c>
      <c r="BV110" s="85" t="str">
        <f t="shared" si="112"/>
        <v>999:99.99</v>
      </c>
      <c r="BW110" s="85" t="str">
        <f t="shared" si="129"/>
        <v>999:99.99</v>
      </c>
      <c r="BX110" s="89" t="str">
        <f t="shared" si="41"/>
        <v>1980/1/1</v>
      </c>
    </row>
    <row r="111" spans="1:81" ht="14.25" hidden="1" x14ac:dyDescent="0.15">
      <c r="A111" s="55" t="str">
        <f t="shared" si="113"/>
        <v/>
      </c>
      <c r="B111" s="64"/>
      <c r="C111" s="65"/>
      <c r="D111" s="65"/>
      <c r="E111" s="65"/>
      <c r="F111" s="77"/>
      <c r="G111" s="77"/>
      <c r="H111" s="77"/>
      <c r="I111" s="77"/>
      <c r="J111" s="66"/>
      <c r="K111" s="67"/>
      <c r="L111" s="67"/>
      <c r="M111" s="66"/>
      <c r="N111" s="67"/>
      <c r="O111" s="67"/>
      <c r="P111" s="66"/>
      <c r="Q111" s="66"/>
      <c r="R111" s="66"/>
      <c r="S111" s="66"/>
      <c r="T111" s="66"/>
      <c r="U111" s="67"/>
      <c r="V111" s="68"/>
      <c r="W111" s="67"/>
      <c r="X111" s="55" t="str">
        <f>IF(B111="","",YEAR(申込書!$B$3)-YEAR(男子申込一覧表!B111))</f>
        <v/>
      </c>
      <c r="Y111" s="138" t="s">
        <v>183</v>
      </c>
      <c r="Z111" s="55" t="str">
        <f t="shared" si="114"/>
        <v/>
      </c>
      <c r="AA111" s="12"/>
      <c r="AB111" s="71">
        <f t="shared" si="115"/>
        <v>0</v>
      </c>
      <c r="AC111" s="71">
        <f t="shared" si="116"/>
        <v>0</v>
      </c>
      <c r="AD111" s="71">
        <f t="shared" si="117"/>
        <v>0</v>
      </c>
      <c r="AE111" s="71">
        <f t="shared" si="118"/>
        <v>0</v>
      </c>
      <c r="AF111" s="71">
        <f t="shared" si="19"/>
        <v>0</v>
      </c>
      <c r="AG111" s="72" t="str">
        <f>IF(F111="","",IF(V111="",申込書!$AB$6,LEFT(V111,2)&amp;RIGHT(V111,3)))</f>
        <v/>
      </c>
      <c r="AH111" s="72" t="str">
        <f t="shared" si="20"/>
        <v/>
      </c>
      <c r="AI111" s="72" t="str">
        <f t="shared" si="21"/>
        <v/>
      </c>
      <c r="AJ111" s="73"/>
      <c r="AK111" s="75"/>
      <c r="AQ111" s="40">
        <v>104</v>
      </c>
      <c r="AR111" s="40">
        <f t="shared" si="43"/>
        <v>0</v>
      </c>
      <c r="AS111" s="40" t="str">
        <f t="shared" si="44"/>
        <v/>
      </c>
      <c r="AT111" s="56">
        <f t="shared" si="119"/>
        <v>0</v>
      </c>
      <c r="AU111" s="56" t="str">
        <f t="shared" si="102"/>
        <v/>
      </c>
      <c r="AV111" s="56" t="str">
        <f t="shared" si="46"/>
        <v/>
      </c>
      <c r="AW111" s="56" t="str">
        <f t="shared" si="103"/>
        <v/>
      </c>
      <c r="AX111" s="56" t="str">
        <f t="shared" si="104"/>
        <v/>
      </c>
      <c r="AY111" s="56">
        <v>5</v>
      </c>
      <c r="AZ111" s="56" t="str">
        <f t="shared" si="42"/>
        <v xml:space="preserve"> </v>
      </c>
      <c r="BA111" s="56">
        <v>104</v>
      </c>
      <c r="BB111" s="56" t="str">
        <f t="shared" si="105"/>
        <v/>
      </c>
      <c r="BC111" s="56" t="str">
        <f t="shared" si="106"/>
        <v>19000100</v>
      </c>
      <c r="BD111" s="56" t="str">
        <f t="shared" si="87"/>
        <v/>
      </c>
      <c r="BE111" s="56" t="str">
        <f t="shared" si="88"/>
        <v/>
      </c>
      <c r="BF111" s="56" t="str">
        <f t="shared" si="101"/>
        <v/>
      </c>
      <c r="BG111" s="56">
        <f t="shared" si="107"/>
        <v>0</v>
      </c>
      <c r="BH111" s="56">
        <f t="shared" si="108"/>
        <v>0</v>
      </c>
      <c r="BI111" s="56">
        <f t="shared" si="109"/>
        <v>0</v>
      </c>
      <c r="BJ111" s="41" t="str">
        <f t="shared" si="120"/>
        <v/>
      </c>
      <c r="BK111" s="41" t="str">
        <f t="shared" si="121"/>
        <v/>
      </c>
      <c r="BL111" s="41" t="str">
        <f t="shared" si="122"/>
        <v/>
      </c>
      <c r="BM111" s="41" t="str">
        <f t="shared" si="123"/>
        <v/>
      </c>
      <c r="BN111" s="41" t="str">
        <f t="shared" si="124"/>
        <v/>
      </c>
      <c r="BO111" s="41">
        <f t="shared" si="125"/>
        <v>0</v>
      </c>
      <c r="BP111" s="41" t="str">
        <f t="shared" si="126"/>
        <v/>
      </c>
      <c r="BQ111" s="41" t="str">
        <f t="shared" si="127"/>
        <v/>
      </c>
      <c r="BR111" s="41">
        <f t="shared" si="128"/>
        <v>0</v>
      </c>
      <c r="BS111" s="41" t="str">
        <f t="shared" si="38"/>
        <v/>
      </c>
      <c r="BT111" s="41" t="str">
        <f t="shared" si="39"/>
        <v/>
      </c>
      <c r="BU111" s="85" t="str">
        <f t="shared" si="111"/>
        <v>999:99.99</v>
      </c>
      <c r="BV111" s="85" t="str">
        <f t="shared" si="112"/>
        <v>999:99.99</v>
      </c>
      <c r="BW111" s="85" t="str">
        <f t="shared" si="129"/>
        <v>999:99.99</v>
      </c>
      <c r="BX111" s="89" t="str">
        <f t="shared" si="41"/>
        <v>1980/1/1</v>
      </c>
    </row>
    <row r="112" spans="1:81" ht="14.25" hidden="1" x14ac:dyDescent="0.15">
      <c r="A112" s="55" t="str">
        <f t="shared" si="113"/>
        <v/>
      </c>
      <c r="B112" s="64"/>
      <c r="C112" s="65"/>
      <c r="D112" s="65"/>
      <c r="E112" s="65"/>
      <c r="F112" s="77"/>
      <c r="G112" s="77"/>
      <c r="H112" s="77"/>
      <c r="I112" s="77"/>
      <c r="J112" s="66"/>
      <c r="K112" s="67"/>
      <c r="L112" s="67"/>
      <c r="M112" s="66"/>
      <c r="N112" s="67"/>
      <c r="O112" s="67"/>
      <c r="P112" s="66"/>
      <c r="Q112" s="66"/>
      <c r="R112" s="66"/>
      <c r="S112" s="66"/>
      <c r="T112" s="66"/>
      <c r="U112" s="67"/>
      <c r="V112" s="68"/>
      <c r="W112" s="67"/>
      <c r="X112" s="55" t="str">
        <f>IF(B112="","",YEAR(申込書!$B$3)-YEAR(男子申込一覧表!B112))</f>
        <v/>
      </c>
      <c r="Y112" s="138" t="s">
        <v>182</v>
      </c>
      <c r="Z112" s="55" t="str">
        <f t="shared" si="114"/>
        <v/>
      </c>
      <c r="AA112" s="12"/>
      <c r="AB112" s="71">
        <f t="shared" si="115"/>
        <v>0</v>
      </c>
      <c r="AC112" s="71">
        <f t="shared" si="116"/>
        <v>0</v>
      </c>
      <c r="AD112" s="71">
        <f t="shared" si="117"/>
        <v>0</v>
      </c>
      <c r="AE112" s="71">
        <f t="shared" si="118"/>
        <v>0</v>
      </c>
      <c r="AF112" s="71">
        <f t="shared" si="19"/>
        <v>0</v>
      </c>
      <c r="AG112" s="72" t="str">
        <f>IF(F112="","",IF(V112="",申込書!$AB$6,LEFT(V112,2)&amp;RIGHT(V112,3)))</f>
        <v/>
      </c>
      <c r="AH112" s="72" t="str">
        <f t="shared" si="20"/>
        <v/>
      </c>
      <c r="AI112" s="72" t="str">
        <f t="shared" si="21"/>
        <v/>
      </c>
      <c r="AJ112" s="73"/>
      <c r="AK112" s="75"/>
      <c r="AQ112" s="40">
        <v>105</v>
      </c>
      <c r="AR112" s="40">
        <f t="shared" si="43"/>
        <v>0</v>
      </c>
      <c r="AS112" s="40" t="str">
        <f t="shared" si="44"/>
        <v/>
      </c>
      <c r="AT112" s="56">
        <f t="shared" si="119"/>
        <v>0</v>
      </c>
      <c r="AU112" s="56" t="str">
        <f t="shared" si="102"/>
        <v/>
      </c>
      <c r="AV112" s="56" t="str">
        <f t="shared" si="46"/>
        <v/>
      </c>
      <c r="AW112" s="56" t="str">
        <f t="shared" si="103"/>
        <v/>
      </c>
      <c r="AX112" s="56" t="str">
        <f t="shared" si="104"/>
        <v/>
      </c>
      <c r="AY112" s="56">
        <v>5</v>
      </c>
      <c r="AZ112" s="56" t="str">
        <f t="shared" si="42"/>
        <v xml:space="preserve"> </v>
      </c>
      <c r="BA112" s="56">
        <v>105</v>
      </c>
      <c r="BB112" s="56" t="str">
        <f t="shared" si="105"/>
        <v/>
      </c>
      <c r="BC112" s="56" t="str">
        <f t="shared" si="106"/>
        <v>19000100</v>
      </c>
      <c r="BD112" s="56" t="str">
        <f t="shared" si="87"/>
        <v/>
      </c>
      <c r="BE112" s="56" t="str">
        <f t="shared" si="88"/>
        <v/>
      </c>
      <c r="BF112" s="56" t="str">
        <f t="shared" si="101"/>
        <v/>
      </c>
      <c r="BG112" s="56">
        <f t="shared" si="107"/>
        <v>0</v>
      </c>
      <c r="BH112" s="56">
        <f t="shared" si="108"/>
        <v>0</v>
      </c>
      <c r="BI112" s="56">
        <f t="shared" si="109"/>
        <v>0</v>
      </c>
      <c r="BJ112" s="41" t="str">
        <f t="shared" si="120"/>
        <v/>
      </c>
      <c r="BK112" s="41" t="str">
        <f t="shared" si="121"/>
        <v/>
      </c>
      <c r="BL112" s="41" t="str">
        <f t="shared" si="122"/>
        <v/>
      </c>
      <c r="BM112" s="41" t="str">
        <f t="shared" si="123"/>
        <v/>
      </c>
      <c r="BN112" s="41" t="str">
        <f t="shared" si="124"/>
        <v/>
      </c>
      <c r="BO112" s="41">
        <f t="shared" si="125"/>
        <v>0</v>
      </c>
      <c r="BP112" s="41" t="str">
        <f t="shared" si="126"/>
        <v/>
      </c>
      <c r="BQ112" s="41" t="str">
        <f t="shared" si="127"/>
        <v/>
      </c>
      <c r="BR112" s="41">
        <f t="shared" si="128"/>
        <v>0</v>
      </c>
      <c r="BS112" s="41" t="str">
        <f t="shared" si="38"/>
        <v/>
      </c>
      <c r="BT112" s="41" t="str">
        <f t="shared" si="39"/>
        <v/>
      </c>
      <c r="BU112" s="85" t="str">
        <f t="shared" si="111"/>
        <v>999:99.99</v>
      </c>
      <c r="BV112" s="85" t="str">
        <f t="shared" si="112"/>
        <v>999:99.99</v>
      </c>
      <c r="BW112" s="85" t="str">
        <f t="shared" si="129"/>
        <v>999:99.99</v>
      </c>
      <c r="BX112" s="89" t="str">
        <f t="shared" si="41"/>
        <v>1980/1/1</v>
      </c>
    </row>
    <row r="113" spans="1:76" ht="14.25" hidden="1" x14ac:dyDescent="0.15">
      <c r="A113" s="55" t="str">
        <f t="shared" si="113"/>
        <v/>
      </c>
      <c r="B113" s="64"/>
      <c r="C113" s="65"/>
      <c r="D113" s="65"/>
      <c r="E113" s="65"/>
      <c r="F113" s="77"/>
      <c r="G113" s="77"/>
      <c r="H113" s="77"/>
      <c r="I113" s="77"/>
      <c r="J113" s="66"/>
      <c r="K113" s="67"/>
      <c r="L113" s="67"/>
      <c r="M113" s="66"/>
      <c r="N113" s="67"/>
      <c r="O113" s="67"/>
      <c r="P113" s="66"/>
      <c r="Q113" s="66"/>
      <c r="R113" s="66"/>
      <c r="S113" s="66"/>
      <c r="T113" s="66"/>
      <c r="U113" s="67"/>
      <c r="V113" s="68"/>
      <c r="W113" s="67"/>
      <c r="X113" s="55" t="str">
        <f>IF(B113="","",YEAR(申込書!$B$3)-YEAR(男子申込一覧表!B113))</f>
        <v/>
      </c>
      <c r="Y113" s="138"/>
      <c r="Z113" s="55" t="str">
        <f t="shared" si="114"/>
        <v/>
      </c>
      <c r="AA113" s="12"/>
      <c r="AB113" s="71">
        <f t="shared" si="115"/>
        <v>0</v>
      </c>
      <c r="AC113" s="71">
        <f t="shared" si="116"/>
        <v>0</v>
      </c>
      <c r="AD113" s="71">
        <f t="shared" si="117"/>
        <v>0</v>
      </c>
      <c r="AE113" s="71">
        <f t="shared" si="118"/>
        <v>0</v>
      </c>
      <c r="AF113" s="71">
        <f t="shared" si="19"/>
        <v>0</v>
      </c>
      <c r="AG113" s="72" t="str">
        <f>IF(F113="","",IF(V113="",申込書!$AB$6,LEFT(V113,2)&amp;RIGHT(V113,3)))</f>
        <v/>
      </c>
      <c r="AH113" s="72" t="str">
        <f t="shared" si="20"/>
        <v/>
      </c>
      <c r="AI113" s="72" t="str">
        <f t="shared" si="21"/>
        <v/>
      </c>
      <c r="AJ113" s="73"/>
      <c r="AK113" s="75"/>
      <c r="AQ113" s="40">
        <v>106</v>
      </c>
      <c r="AR113" s="40">
        <f t="shared" si="43"/>
        <v>0</v>
      </c>
      <c r="AS113" s="40" t="str">
        <f t="shared" si="44"/>
        <v/>
      </c>
      <c r="AT113" s="56">
        <f t="shared" si="119"/>
        <v>0</v>
      </c>
      <c r="AU113" s="56" t="str">
        <f t="shared" si="102"/>
        <v/>
      </c>
      <c r="AV113" s="56" t="str">
        <f t="shared" si="46"/>
        <v/>
      </c>
      <c r="AW113" s="56" t="str">
        <f t="shared" si="103"/>
        <v/>
      </c>
      <c r="AX113" s="56" t="str">
        <f t="shared" si="104"/>
        <v/>
      </c>
      <c r="AY113" s="56">
        <v>5</v>
      </c>
      <c r="AZ113" s="56" t="str">
        <f t="shared" si="42"/>
        <v xml:space="preserve"> </v>
      </c>
      <c r="BA113" s="56">
        <v>106</v>
      </c>
      <c r="BB113" s="56" t="str">
        <f t="shared" si="105"/>
        <v/>
      </c>
      <c r="BC113" s="56" t="str">
        <f t="shared" si="106"/>
        <v>19000100</v>
      </c>
      <c r="BD113" s="56" t="str">
        <f t="shared" si="87"/>
        <v/>
      </c>
      <c r="BE113" s="56" t="str">
        <f t="shared" si="88"/>
        <v/>
      </c>
      <c r="BF113" s="56" t="str">
        <f t="shared" si="101"/>
        <v/>
      </c>
      <c r="BG113" s="56">
        <f t="shared" si="107"/>
        <v>0</v>
      </c>
      <c r="BH113" s="56">
        <f t="shared" si="108"/>
        <v>0</v>
      </c>
      <c r="BI113" s="56">
        <f t="shared" si="109"/>
        <v>0</v>
      </c>
      <c r="BJ113" s="41" t="str">
        <f t="shared" si="120"/>
        <v/>
      </c>
      <c r="BK113" s="41" t="str">
        <f t="shared" si="121"/>
        <v/>
      </c>
      <c r="BL113" s="41" t="str">
        <f t="shared" si="122"/>
        <v/>
      </c>
      <c r="BM113" s="41" t="str">
        <f t="shared" si="123"/>
        <v/>
      </c>
      <c r="BN113" s="41" t="str">
        <f t="shared" si="124"/>
        <v/>
      </c>
      <c r="BO113" s="41">
        <f t="shared" si="125"/>
        <v>0</v>
      </c>
      <c r="BP113" s="41" t="str">
        <f t="shared" si="126"/>
        <v/>
      </c>
      <c r="BQ113" s="41" t="str">
        <f t="shared" si="127"/>
        <v/>
      </c>
      <c r="BR113" s="41">
        <f t="shared" si="128"/>
        <v>0</v>
      </c>
      <c r="BS113" s="41" t="str">
        <f t="shared" si="38"/>
        <v/>
      </c>
      <c r="BT113" s="41" t="str">
        <f t="shared" si="39"/>
        <v/>
      </c>
      <c r="BU113" s="85" t="str">
        <f t="shared" si="111"/>
        <v>999:99.99</v>
      </c>
      <c r="BV113" s="85" t="str">
        <f t="shared" si="112"/>
        <v>999:99.99</v>
      </c>
      <c r="BW113" s="85" t="str">
        <f t="shared" si="129"/>
        <v>999:99.99</v>
      </c>
      <c r="BX113" s="89" t="str">
        <f t="shared" si="41"/>
        <v>1980/1/1</v>
      </c>
    </row>
    <row r="114" spans="1:76" ht="14.25" hidden="1" x14ac:dyDescent="0.15">
      <c r="A114" s="55" t="str">
        <f t="shared" si="113"/>
        <v/>
      </c>
      <c r="B114" s="64"/>
      <c r="C114" s="65"/>
      <c r="D114" s="65"/>
      <c r="E114" s="65"/>
      <c r="F114" s="66"/>
      <c r="G114" s="66"/>
      <c r="H114" s="66"/>
      <c r="I114" s="66"/>
      <c r="J114" s="66"/>
      <c r="K114" s="67"/>
      <c r="L114" s="67"/>
      <c r="M114" s="66"/>
      <c r="N114" s="67"/>
      <c r="O114" s="67"/>
      <c r="P114" s="66"/>
      <c r="Q114" s="66"/>
      <c r="R114" s="66"/>
      <c r="S114" s="66"/>
      <c r="T114" s="66"/>
      <c r="U114" s="67"/>
      <c r="V114" s="68"/>
      <c r="W114" s="67"/>
      <c r="X114" s="55" t="str">
        <f>IF(B114="","",YEAR(申込書!$B$3)-YEAR(男子申込一覧表!B114))</f>
        <v/>
      </c>
      <c r="Y114" s="138"/>
      <c r="Z114" s="55" t="str">
        <f t="shared" si="114"/>
        <v/>
      </c>
      <c r="AA114" s="12"/>
      <c r="AB114" s="71">
        <f t="shared" si="115"/>
        <v>0</v>
      </c>
      <c r="AC114" s="71">
        <f t="shared" si="116"/>
        <v>0</v>
      </c>
      <c r="AD114" s="71">
        <f t="shared" si="117"/>
        <v>0</v>
      </c>
      <c r="AE114" s="71">
        <f t="shared" si="118"/>
        <v>0</v>
      </c>
      <c r="AF114" s="71">
        <f t="shared" si="19"/>
        <v>0</v>
      </c>
      <c r="AG114" s="72" t="str">
        <f>IF(F114="","",IF(V114="",申込書!$AB$6,LEFT(V114,2)&amp;RIGHT(V114,3)))</f>
        <v/>
      </c>
      <c r="AH114" s="72" t="str">
        <f t="shared" si="20"/>
        <v/>
      </c>
      <c r="AI114" s="72" t="str">
        <f t="shared" si="21"/>
        <v/>
      </c>
      <c r="AJ114" s="73"/>
      <c r="AK114" s="75"/>
      <c r="AQ114" s="40">
        <v>107</v>
      </c>
      <c r="AR114" s="40">
        <f t="shared" si="43"/>
        <v>0</v>
      </c>
      <c r="AS114" s="40" t="str">
        <f t="shared" si="44"/>
        <v/>
      </c>
      <c r="AT114" s="56">
        <f t="shared" si="119"/>
        <v>0</v>
      </c>
      <c r="AU114" s="56" t="str">
        <f t="shared" si="102"/>
        <v/>
      </c>
      <c r="AV114" s="56" t="str">
        <f t="shared" si="46"/>
        <v/>
      </c>
      <c r="AW114" s="56" t="str">
        <f t="shared" si="103"/>
        <v/>
      </c>
      <c r="AX114" s="56" t="str">
        <f t="shared" si="104"/>
        <v/>
      </c>
      <c r="AY114" s="56">
        <v>5</v>
      </c>
      <c r="AZ114" s="56" t="str">
        <f t="shared" si="42"/>
        <v xml:space="preserve"> </v>
      </c>
      <c r="BA114" s="56">
        <v>107</v>
      </c>
      <c r="BB114" s="56" t="str">
        <f t="shared" si="105"/>
        <v/>
      </c>
      <c r="BC114" s="56" t="str">
        <f t="shared" si="106"/>
        <v>19000100</v>
      </c>
      <c r="BD114" s="56" t="str">
        <f t="shared" si="87"/>
        <v/>
      </c>
      <c r="BE114" s="56" t="str">
        <f t="shared" si="88"/>
        <v/>
      </c>
      <c r="BF114" s="56" t="str">
        <f t="shared" si="101"/>
        <v/>
      </c>
      <c r="BG114" s="56">
        <f t="shared" si="107"/>
        <v>0</v>
      </c>
      <c r="BH114" s="56">
        <f t="shared" si="108"/>
        <v>0</v>
      </c>
      <c r="BI114" s="56">
        <f t="shared" si="109"/>
        <v>0</v>
      </c>
      <c r="BJ114" s="41" t="str">
        <f t="shared" si="120"/>
        <v/>
      </c>
      <c r="BK114" s="41" t="str">
        <f t="shared" si="121"/>
        <v/>
      </c>
      <c r="BL114" s="41" t="str">
        <f t="shared" si="122"/>
        <v/>
      </c>
      <c r="BM114" s="41" t="str">
        <f t="shared" si="123"/>
        <v/>
      </c>
      <c r="BN114" s="41" t="str">
        <f t="shared" si="124"/>
        <v/>
      </c>
      <c r="BO114" s="41">
        <f t="shared" si="125"/>
        <v>0</v>
      </c>
      <c r="BP114" s="41" t="str">
        <f t="shared" si="126"/>
        <v/>
      </c>
      <c r="BQ114" s="41" t="str">
        <f t="shared" si="127"/>
        <v/>
      </c>
      <c r="BR114" s="41">
        <f t="shared" si="128"/>
        <v>0</v>
      </c>
      <c r="BS114" s="41" t="str">
        <f t="shared" si="38"/>
        <v/>
      </c>
      <c r="BT114" s="41" t="str">
        <f t="shared" si="39"/>
        <v/>
      </c>
      <c r="BU114" s="85" t="str">
        <f t="shared" si="111"/>
        <v>999:99.99</v>
      </c>
      <c r="BV114" s="85" t="str">
        <f t="shared" si="112"/>
        <v>999:99.99</v>
      </c>
      <c r="BW114" s="85" t="str">
        <f t="shared" si="129"/>
        <v>999:99.99</v>
      </c>
      <c r="BX114" s="89" t="str">
        <f t="shared" si="41"/>
        <v>1980/1/1</v>
      </c>
    </row>
    <row r="115" spans="1:76" ht="14.25" hidden="1" x14ac:dyDescent="0.15">
      <c r="A115" s="55" t="str">
        <f t="shared" si="113"/>
        <v/>
      </c>
      <c r="B115" s="64"/>
      <c r="C115" s="65"/>
      <c r="D115" s="65"/>
      <c r="E115" s="65"/>
      <c r="F115" s="66"/>
      <c r="G115" s="66"/>
      <c r="H115" s="66"/>
      <c r="I115" s="66"/>
      <c r="J115" s="66"/>
      <c r="K115" s="67"/>
      <c r="L115" s="67"/>
      <c r="M115" s="66"/>
      <c r="N115" s="67"/>
      <c r="O115" s="67"/>
      <c r="P115" s="66"/>
      <c r="Q115" s="66"/>
      <c r="R115" s="66"/>
      <c r="S115" s="66"/>
      <c r="T115" s="66"/>
      <c r="U115" s="67"/>
      <c r="V115" s="68"/>
      <c r="W115" s="67"/>
      <c r="X115" s="55" t="str">
        <f>IF(B115="","",YEAR(申込書!$B$3)-YEAR(男子申込一覧表!B115))</f>
        <v/>
      </c>
      <c r="Y115" s="138"/>
      <c r="Z115" s="55" t="str">
        <f t="shared" si="114"/>
        <v/>
      </c>
      <c r="AA115" s="12"/>
      <c r="AB115" s="71">
        <f t="shared" si="115"/>
        <v>0</v>
      </c>
      <c r="AC115" s="71">
        <f t="shared" si="116"/>
        <v>0</v>
      </c>
      <c r="AD115" s="71">
        <f t="shared" si="117"/>
        <v>0</v>
      </c>
      <c r="AE115" s="71">
        <f t="shared" si="118"/>
        <v>0</v>
      </c>
      <c r="AF115" s="71">
        <f t="shared" si="19"/>
        <v>0</v>
      </c>
      <c r="AG115" s="72" t="str">
        <f>IF(F115="","",IF(V115="",申込書!$AB$6,LEFT(V115,2)&amp;RIGHT(V115,3)))</f>
        <v/>
      </c>
      <c r="AH115" s="72" t="str">
        <f t="shared" si="20"/>
        <v/>
      </c>
      <c r="AI115" s="72" t="str">
        <f t="shared" si="21"/>
        <v/>
      </c>
      <c r="AJ115" s="73"/>
      <c r="AK115" s="75"/>
      <c r="AQ115" s="40">
        <v>108</v>
      </c>
      <c r="AR115" s="40">
        <f t="shared" si="43"/>
        <v>0</v>
      </c>
      <c r="AS115" s="40" t="str">
        <f t="shared" si="44"/>
        <v/>
      </c>
      <c r="AT115" s="56">
        <f t="shared" si="119"/>
        <v>0</v>
      </c>
      <c r="AU115" s="56" t="str">
        <f t="shared" si="102"/>
        <v/>
      </c>
      <c r="AV115" s="56" t="str">
        <f t="shared" si="46"/>
        <v/>
      </c>
      <c r="AW115" s="56" t="str">
        <f t="shared" si="103"/>
        <v/>
      </c>
      <c r="AX115" s="56" t="str">
        <f t="shared" si="104"/>
        <v/>
      </c>
      <c r="AY115" s="56">
        <v>5</v>
      </c>
      <c r="AZ115" s="56" t="str">
        <f t="shared" si="42"/>
        <v xml:space="preserve"> </v>
      </c>
      <c r="BA115" s="56">
        <v>108</v>
      </c>
      <c r="BB115" s="56" t="str">
        <f t="shared" si="105"/>
        <v/>
      </c>
      <c r="BC115" s="56" t="str">
        <f t="shared" si="106"/>
        <v>19000100</v>
      </c>
      <c r="BD115" s="56" t="str">
        <f t="shared" si="87"/>
        <v/>
      </c>
      <c r="BE115" s="56" t="str">
        <f t="shared" si="88"/>
        <v/>
      </c>
      <c r="BF115" s="56" t="str">
        <f t="shared" si="101"/>
        <v/>
      </c>
      <c r="BG115" s="56">
        <f t="shared" si="107"/>
        <v>0</v>
      </c>
      <c r="BH115" s="56">
        <f t="shared" si="108"/>
        <v>0</v>
      </c>
      <c r="BI115" s="56">
        <f t="shared" si="109"/>
        <v>0</v>
      </c>
      <c r="BJ115" s="41" t="str">
        <f t="shared" si="120"/>
        <v/>
      </c>
      <c r="BK115" s="41" t="str">
        <f t="shared" si="121"/>
        <v/>
      </c>
      <c r="BL115" s="41" t="str">
        <f t="shared" si="122"/>
        <v/>
      </c>
      <c r="BM115" s="41" t="str">
        <f t="shared" si="123"/>
        <v/>
      </c>
      <c r="BN115" s="41" t="str">
        <f t="shared" si="124"/>
        <v/>
      </c>
      <c r="BO115" s="41">
        <f t="shared" si="125"/>
        <v>0</v>
      </c>
      <c r="BP115" s="41" t="str">
        <f t="shared" si="126"/>
        <v/>
      </c>
      <c r="BQ115" s="41" t="str">
        <f t="shared" si="127"/>
        <v/>
      </c>
      <c r="BR115" s="41">
        <f t="shared" si="128"/>
        <v>0</v>
      </c>
      <c r="BS115" s="41" t="str">
        <f t="shared" si="38"/>
        <v/>
      </c>
      <c r="BT115" s="41" t="str">
        <f t="shared" si="39"/>
        <v/>
      </c>
      <c r="BU115" s="85" t="str">
        <f t="shared" si="111"/>
        <v>999:99.99</v>
      </c>
      <c r="BV115" s="85" t="str">
        <f t="shared" si="112"/>
        <v>999:99.99</v>
      </c>
      <c r="BW115" s="85" t="str">
        <f t="shared" si="129"/>
        <v>999:99.99</v>
      </c>
      <c r="BX115" s="89" t="str">
        <f t="shared" si="41"/>
        <v>1980/1/1</v>
      </c>
    </row>
    <row r="116" spans="1:76" ht="14.25" hidden="1" x14ac:dyDescent="0.15">
      <c r="A116" s="55" t="str">
        <f t="shared" si="113"/>
        <v/>
      </c>
      <c r="B116" s="64"/>
      <c r="C116" s="65"/>
      <c r="D116" s="65"/>
      <c r="E116" s="65"/>
      <c r="F116" s="66"/>
      <c r="G116" s="66"/>
      <c r="H116" s="66"/>
      <c r="I116" s="66"/>
      <c r="J116" s="66"/>
      <c r="K116" s="67"/>
      <c r="L116" s="67"/>
      <c r="M116" s="66"/>
      <c r="N116" s="67"/>
      <c r="O116" s="67"/>
      <c r="P116" s="66"/>
      <c r="Q116" s="66"/>
      <c r="R116" s="66"/>
      <c r="S116" s="66"/>
      <c r="T116" s="66"/>
      <c r="U116" s="67"/>
      <c r="V116" s="68"/>
      <c r="W116" s="67"/>
      <c r="X116" s="55" t="str">
        <f>IF(B116="","",YEAR(申込書!$B$3)-YEAR(男子申込一覧表!B116))</f>
        <v/>
      </c>
      <c r="Y116" s="138"/>
      <c r="Z116" s="55" t="str">
        <f t="shared" si="114"/>
        <v/>
      </c>
      <c r="AA116" s="12"/>
      <c r="AB116" s="71">
        <f t="shared" si="115"/>
        <v>0</v>
      </c>
      <c r="AC116" s="71">
        <f t="shared" si="116"/>
        <v>0</v>
      </c>
      <c r="AD116" s="71">
        <f t="shared" si="117"/>
        <v>0</v>
      </c>
      <c r="AE116" s="71">
        <f t="shared" si="118"/>
        <v>0</v>
      </c>
      <c r="AF116" s="71">
        <f t="shared" si="19"/>
        <v>0</v>
      </c>
      <c r="AG116" s="72" t="str">
        <f>IF(F116="","",IF(V116="",申込書!$AB$6,LEFT(V116,2)&amp;RIGHT(V116,3)))</f>
        <v/>
      </c>
      <c r="AH116" s="72" t="str">
        <f t="shared" si="20"/>
        <v/>
      </c>
      <c r="AI116" s="72" t="str">
        <f t="shared" si="21"/>
        <v/>
      </c>
      <c r="AJ116" s="73"/>
      <c r="AK116" s="75"/>
      <c r="AQ116" s="40">
        <v>109</v>
      </c>
      <c r="AR116" s="40">
        <f t="shared" si="43"/>
        <v>0</v>
      </c>
      <c r="AS116" s="40" t="str">
        <f t="shared" si="44"/>
        <v/>
      </c>
      <c r="AT116" s="56">
        <f t="shared" si="119"/>
        <v>0</v>
      </c>
      <c r="AU116" s="56" t="str">
        <f t="shared" si="102"/>
        <v/>
      </c>
      <c r="AV116" s="56" t="str">
        <f t="shared" si="46"/>
        <v/>
      </c>
      <c r="AW116" s="56" t="str">
        <f t="shared" si="103"/>
        <v/>
      </c>
      <c r="AX116" s="56" t="str">
        <f t="shared" si="104"/>
        <v/>
      </c>
      <c r="AY116" s="56">
        <v>5</v>
      </c>
      <c r="AZ116" s="56" t="str">
        <f t="shared" si="42"/>
        <v xml:space="preserve"> </v>
      </c>
      <c r="BA116" s="56">
        <v>109</v>
      </c>
      <c r="BB116" s="56" t="str">
        <f t="shared" si="105"/>
        <v/>
      </c>
      <c r="BC116" s="56" t="str">
        <f t="shared" si="106"/>
        <v>19000100</v>
      </c>
      <c r="BD116" s="56" t="str">
        <f t="shared" si="87"/>
        <v/>
      </c>
      <c r="BE116" s="56" t="str">
        <f t="shared" si="88"/>
        <v/>
      </c>
      <c r="BF116" s="56" t="str">
        <f t="shared" si="101"/>
        <v/>
      </c>
      <c r="BG116" s="56">
        <f t="shared" si="107"/>
        <v>0</v>
      </c>
      <c r="BH116" s="56">
        <f t="shared" si="108"/>
        <v>0</v>
      </c>
      <c r="BI116" s="56">
        <f t="shared" si="109"/>
        <v>0</v>
      </c>
      <c r="BJ116" s="41" t="str">
        <f t="shared" si="120"/>
        <v/>
      </c>
      <c r="BK116" s="41" t="str">
        <f t="shared" si="121"/>
        <v/>
      </c>
      <c r="BL116" s="41" t="str">
        <f t="shared" si="122"/>
        <v/>
      </c>
      <c r="BM116" s="41" t="str">
        <f t="shared" si="123"/>
        <v/>
      </c>
      <c r="BN116" s="41" t="str">
        <f t="shared" si="124"/>
        <v/>
      </c>
      <c r="BO116" s="41">
        <f t="shared" si="125"/>
        <v>0</v>
      </c>
      <c r="BP116" s="41" t="str">
        <f t="shared" si="126"/>
        <v/>
      </c>
      <c r="BQ116" s="41" t="str">
        <f t="shared" si="127"/>
        <v/>
      </c>
      <c r="BR116" s="41">
        <f t="shared" si="128"/>
        <v>0</v>
      </c>
      <c r="BS116" s="41" t="str">
        <f t="shared" si="38"/>
        <v/>
      </c>
      <c r="BT116" s="41" t="str">
        <f t="shared" si="39"/>
        <v/>
      </c>
      <c r="BU116" s="85" t="str">
        <f t="shared" si="111"/>
        <v>999:99.99</v>
      </c>
      <c r="BV116" s="85" t="str">
        <f t="shared" si="112"/>
        <v>999:99.99</v>
      </c>
      <c r="BW116" s="85" t="str">
        <f t="shared" si="129"/>
        <v>999:99.99</v>
      </c>
      <c r="BX116" s="89" t="str">
        <f t="shared" si="41"/>
        <v>1980/1/1</v>
      </c>
    </row>
    <row r="117" spans="1:76" ht="14.25" hidden="1" x14ac:dyDescent="0.15">
      <c r="A117" s="55" t="str">
        <f t="shared" si="113"/>
        <v/>
      </c>
      <c r="B117" s="64"/>
      <c r="C117" s="65"/>
      <c r="D117" s="65"/>
      <c r="E117" s="65"/>
      <c r="F117" s="66"/>
      <c r="G117" s="66"/>
      <c r="H117" s="66"/>
      <c r="I117" s="66"/>
      <c r="J117" s="66"/>
      <c r="K117" s="67"/>
      <c r="L117" s="67"/>
      <c r="M117" s="66"/>
      <c r="N117" s="67"/>
      <c r="O117" s="67"/>
      <c r="P117" s="66"/>
      <c r="Q117" s="66"/>
      <c r="R117" s="66"/>
      <c r="S117" s="66"/>
      <c r="T117" s="66"/>
      <c r="U117" s="67"/>
      <c r="V117" s="68"/>
      <c r="W117" s="67"/>
      <c r="X117" s="55" t="str">
        <f>IF(B117="","",YEAR(申込書!$B$3)-YEAR(男子申込一覧表!B117))</f>
        <v/>
      </c>
      <c r="Y117" s="138"/>
      <c r="Z117" s="55" t="str">
        <f t="shared" si="114"/>
        <v/>
      </c>
      <c r="AA117" s="12"/>
      <c r="AB117" s="71">
        <f t="shared" si="115"/>
        <v>0</v>
      </c>
      <c r="AC117" s="71">
        <f t="shared" si="116"/>
        <v>0</v>
      </c>
      <c r="AD117" s="71">
        <f t="shared" si="117"/>
        <v>0</v>
      </c>
      <c r="AE117" s="71">
        <f t="shared" si="118"/>
        <v>0</v>
      </c>
      <c r="AF117" s="71">
        <f t="shared" si="19"/>
        <v>0</v>
      </c>
      <c r="AG117" s="72" t="str">
        <f>IF(F117="","",IF(V117="",申込書!$AB$6,LEFT(V117,2)&amp;RIGHT(V117,3)))</f>
        <v/>
      </c>
      <c r="AH117" s="72" t="str">
        <f t="shared" si="20"/>
        <v/>
      </c>
      <c r="AI117" s="72" t="str">
        <f t="shared" si="21"/>
        <v/>
      </c>
      <c r="AJ117" s="73"/>
      <c r="AK117" s="75"/>
      <c r="AQ117" s="40">
        <v>110</v>
      </c>
      <c r="AR117" s="40">
        <f t="shared" si="43"/>
        <v>0</v>
      </c>
      <c r="AS117" s="40" t="str">
        <f t="shared" si="44"/>
        <v/>
      </c>
      <c r="AT117" s="56">
        <f t="shared" si="119"/>
        <v>0</v>
      </c>
      <c r="AU117" s="56" t="str">
        <f t="shared" si="102"/>
        <v/>
      </c>
      <c r="AV117" s="56" t="str">
        <f t="shared" si="46"/>
        <v/>
      </c>
      <c r="AW117" s="56" t="str">
        <f t="shared" si="103"/>
        <v/>
      </c>
      <c r="AX117" s="56" t="str">
        <f t="shared" si="104"/>
        <v/>
      </c>
      <c r="AY117" s="56">
        <v>5</v>
      </c>
      <c r="AZ117" s="56" t="str">
        <f t="shared" ref="AZ117:AZ139" si="130">H117&amp;" "&amp;I117</f>
        <v xml:space="preserve"> </v>
      </c>
      <c r="BA117" s="56">
        <v>110</v>
      </c>
      <c r="BB117" s="56" t="str">
        <f t="shared" si="105"/>
        <v/>
      </c>
      <c r="BC117" s="56" t="str">
        <f t="shared" si="106"/>
        <v>19000100</v>
      </c>
      <c r="BD117" s="56" t="str">
        <f t="shared" si="87"/>
        <v/>
      </c>
      <c r="BE117" s="56" t="str">
        <f t="shared" si="88"/>
        <v/>
      </c>
      <c r="BF117" s="56" t="str">
        <f t="shared" si="101"/>
        <v/>
      </c>
      <c r="BG117" s="56">
        <f t="shared" si="107"/>
        <v>0</v>
      </c>
      <c r="BH117" s="56">
        <f t="shared" si="108"/>
        <v>0</v>
      </c>
      <c r="BI117" s="56">
        <f t="shared" si="109"/>
        <v>0</v>
      </c>
      <c r="BJ117" s="41" t="str">
        <f t="shared" si="120"/>
        <v/>
      </c>
      <c r="BK117" s="41" t="str">
        <f t="shared" si="121"/>
        <v/>
      </c>
      <c r="BL117" s="41" t="str">
        <f t="shared" si="122"/>
        <v/>
      </c>
      <c r="BM117" s="41" t="str">
        <f t="shared" si="123"/>
        <v/>
      </c>
      <c r="BN117" s="41" t="str">
        <f t="shared" si="124"/>
        <v/>
      </c>
      <c r="BO117" s="41">
        <f t="shared" si="125"/>
        <v>0</v>
      </c>
      <c r="BP117" s="41" t="str">
        <f t="shared" si="126"/>
        <v/>
      </c>
      <c r="BQ117" s="41" t="str">
        <f t="shared" si="127"/>
        <v/>
      </c>
      <c r="BR117" s="41">
        <f t="shared" si="128"/>
        <v>0</v>
      </c>
      <c r="BS117" s="41" t="str">
        <f t="shared" si="38"/>
        <v/>
      </c>
      <c r="BT117" s="41" t="str">
        <f t="shared" si="39"/>
        <v/>
      </c>
      <c r="BU117" s="85" t="str">
        <f t="shared" si="111"/>
        <v>999:99.99</v>
      </c>
      <c r="BV117" s="85" t="str">
        <f t="shared" si="112"/>
        <v>999:99.99</v>
      </c>
      <c r="BW117" s="85" t="str">
        <f t="shared" si="129"/>
        <v>999:99.99</v>
      </c>
      <c r="BX117" s="89" t="str">
        <f t="shared" si="41"/>
        <v>1980/1/1</v>
      </c>
    </row>
    <row r="118" spans="1:76" ht="14.25" hidden="1" x14ac:dyDescent="0.15">
      <c r="A118" s="55" t="str">
        <f t="shared" si="113"/>
        <v/>
      </c>
      <c r="B118" s="64"/>
      <c r="C118" s="65"/>
      <c r="D118" s="65"/>
      <c r="E118" s="65"/>
      <c r="F118" s="66"/>
      <c r="G118" s="66"/>
      <c r="H118" s="66"/>
      <c r="I118" s="66"/>
      <c r="J118" s="66"/>
      <c r="K118" s="67"/>
      <c r="L118" s="67"/>
      <c r="M118" s="66"/>
      <c r="N118" s="67"/>
      <c r="O118" s="67"/>
      <c r="P118" s="66"/>
      <c r="Q118" s="66"/>
      <c r="R118" s="66"/>
      <c r="S118" s="66"/>
      <c r="T118" s="66"/>
      <c r="U118" s="67"/>
      <c r="V118" s="68"/>
      <c r="W118" s="67"/>
      <c r="X118" s="55" t="str">
        <f>IF(B118="","",YEAR(申込書!$B$3)-YEAR(男子申込一覧表!B118))</f>
        <v/>
      </c>
      <c r="Y118" s="138"/>
      <c r="Z118" s="55" t="str">
        <f t="shared" si="114"/>
        <v/>
      </c>
      <c r="AA118" s="12"/>
      <c r="AB118" s="71">
        <f t="shared" si="115"/>
        <v>0</v>
      </c>
      <c r="AC118" s="71">
        <f t="shared" si="116"/>
        <v>0</v>
      </c>
      <c r="AD118" s="71">
        <f t="shared" si="117"/>
        <v>0</v>
      </c>
      <c r="AE118" s="71">
        <f t="shared" si="118"/>
        <v>0</v>
      </c>
      <c r="AF118" s="71">
        <f t="shared" si="19"/>
        <v>0</v>
      </c>
      <c r="AG118" s="72" t="str">
        <f>IF(F118="","",IF(V118="",申込書!$AB$6,LEFT(V118,2)&amp;RIGHT(V118,3)))</f>
        <v/>
      </c>
      <c r="AH118" s="72" t="str">
        <f t="shared" si="20"/>
        <v/>
      </c>
      <c r="AI118" s="72" t="str">
        <f t="shared" si="21"/>
        <v/>
      </c>
      <c r="AJ118" s="73"/>
      <c r="AK118" s="75"/>
      <c r="AQ118" s="40">
        <v>111</v>
      </c>
      <c r="AR118" s="40">
        <f t="shared" si="43"/>
        <v>0</v>
      </c>
      <c r="AS118" s="40" t="str">
        <f t="shared" si="44"/>
        <v/>
      </c>
      <c r="AT118" s="56">
        <f t="shared" si="119"/>
        <v>0</v>
      </c>
      <c r="AU118" s="56" t="str">
        <f t="shared" si="102"/>
        <v/>
      </c>
      <c r="AV118" s="56" t="str">
        <f t="shared" si="46"/>
        <v/>
      </c>
      <c r="AW118" s="56" t="str">
        <f t="shared" si="103"/>
        <v/>
      </c>
      <c r="AX118" s="56" t="str">
        <f t="shared" si="104"/>
        <v/>
      </c>
      <c r="AY118" s="56">
        <v>5</v>
      </c>
      <c r="AZ118" s="56" t="str">
        <f t="shared" si="130"/>
        <v xml:space="preserve"> </v>
      </c>
      <c r="BA118" s="56">
        <v>111</v>
      </c>
      <c r="BB118" s="56" t="str">
        <f t="shared" si="105"/>
        <v/>
      </c>
      <c r="BC118" s="56" t="str">
        <f t="shared" si="106"/>
        <v>19000100</v>
      </c>
      <c r="BD118" s="56" t="str">
        <f t="shared" si="87"/>
        <v/>
      </c>
      <c r="BE118" s="56" t="str">
        <f t="shared" si="88"/>
        <v/>
      </c>
      <c r="BF118" s="56" t="str">
        <f t="shared" si="101"/>
        <v/>
      </c>
      <c r="BG118" s="56">
        <f t="shared" si="107"/>
        <v>0</v>
      </c>
      <c r="BH118" s="56">
        <f t="shared" si="108"/>
        <v>0</v>
      </c>
      <c r="BI118" s="56">
        <f t="shared" si="109"/>
        <v>0</v>
      </c>
      <c r="BJ118" s="41" t="str">
        <f t="shared" si="120"/>
        <v/>
      </c>
      <c r="BK118" s="41" t="str">
        <f t="shared" si="121"/>
        <v/>
      </c>
      <c r="BL118" s="41" t="str">
        <f t="shared" si="122"/>
        <v/>
      </c>
      <c r="BM118" s="41" t="str">
        <f t="shared" si="123"/>
        <v/>
      </c>
      <c r="BN118" s="41" t="str">
        <f t="shared" si="124"/>
        <v/>
      </c>
      <c r="BO118" s="41">
        <f t="shared" si="125"/>
        <v>0</v>
      </c>
      <c r="BP118" s="41" t="str">
        <f t="shared" si="126"/>
        <v/>
      </c>
      <c r="BQ118" s="41" t="str">
        <f t="shared" si="127"/>
        <v/>
      </c>
      <c r="BR118" s="41">
        <f t="shared" si="128"/>
        <v>0</v>
      </c>
      <c r="BS118" s="41" t="str">
        <f t="shared" si="38"/>
        <v/>
      </c>
      <c r="BT118" s="41" t="str">
        <f t="shared" si="39"/>
        <v/>
      </c>
      <c r="BU118" s="85" t="str">
        <f t="shared" si="111"/>
        <v>999:99.99</v>
      </c>
      <c r="BV118" s="85" t="str">
        <f t="shared" si="112"/>
        <v>999:99.99</v>
      </c>
      <c r="BW118" s="85" t="str">
        <f t="shared" si="129"/>
        <v>999:99.99</v>
      </c>
      <c r="BX118" s="89" t="str">
        <f t="shared" si="41"/>
        <v>1980/1/1</v>
      </c>
    </row>
    <row r="119" spans="1:76" ht="14.25" hidden="1" x14ac:dyDescent="0.15">
      <c r="A119" s="55" t="str">
        <f t="shared" si="113"/>
        <v/>
      </c>
      <c r="B119" s="64"/>
      <c r="C119" s="65"/>
      <c r="D119" s="65"/>
      <c r="E119" s="65"/>
      <c r="F119" s="66"/>
      <c r="G119" s="66"/>
      <c r="H119" s="66"/>
      <c r="I119" s="66"/>
      <c r="J119" s="66"/>
      <c r="K119" s="67"/>
      <c r="L119" s="67"/>
      <c r="M119" s="66"/>
      <c r="N119" s="67"/>
      <c r="O119" s="67"/>
      <c r="P119" s="66"/>
      <c r="Q119" s="66"/>
      <c r="R119" s="66"/>
      <c r="S119" s="66"/>
      <c r="T119" s="66"/>
      <c r="U119" s="67"/>
      <c r="V119" s="68"/>
      <c r="W119" s="67"/>
      <c r="X119" s="55" t="str">
        <f>IF(B119="","",YEAR(申込書!$B$3)-YEAR(男子申込一覧表!B119))</f>
        <v/>
      </c>
      <c r="Y119" s="138"/>
      <c r="Z119" s="55" t="str">
        <f t="shared" si="114"/>
        <v/>
      </c>
      <c r="AA119" s="12"/>
      <c r="AB119" s="71">
        <f t="shared" si="115"/>
        <v>0</v>
      </c>
      <c r="AC119" s="71">
        <f t="shared" si="116"/>
        <v>0</v>
      </c>
      <c r="AD119" s="71">
        <f t="shared" si="117"/>
        <v>0</v>
      </c>
      <c r="AE119" s="71">
        <f t="shared" si="118"/>
        <v>0</v>
      </c>
      <c r="AF119" s="71">
        <f t="shared" si="19"/>
        <v>0</v>
      </c>
      <c r="AG119" s="72" t="str">
        <f>IF(F119="","",IF(V119="",申込書!$AB$6,LEFT(V119,2)&amp;RIGHT(V119,3)))</f>
        <v/>
      </c>
      <c r="AH119" s="72" t="str">
        <f t="shared" si="20"/>
        <v/>
      </c>
      <c r="AI119" s="72" t="str">
        <f t="shared" si="21"/>
        <v/>
      </c>
      <c r="AJ119" s="73"/>
      <c r="AK119" s="75"/>
      <c r="AQ119" s="40">
        <v>112</v>
      </c>
      <c r="AR119" s="40">
        <f t="shared" si="43"/>
        <v>0</v>
      </c>
      <c r="AS119" s="40" t="str">
        <f t="shared" si="44"/>
        <v/>
      </c>
      <c r="AT119" s="56">
        <f t="shared" si="119"/>
        <v>0</v>
      </c>
      <c r="AU119" s="56" t="str">
        <f t="shared" si="102"/>
        <v/>
      </c>
      <c r="AV119" s="56" t="str">
        <f t="shared" si="46"/>
        <v/>
      </c>
      <c r="AW119" s="56" t="str">
        <f t="shared" si="103"/>
        <v/>
      </c>
      <c r="AX119" s="56" t="str">
        <f t="shared" si="104"/>
        <v/>
      </c>
      <c r="AY119" s="56">
        <v>5</v>
      </c>
      <c r="AZ119" s="56" t="str">
        <f t="shared" si="130"/>
        <v xml:space="preserve"> </v>
      </c>
      <c r="BA119" s="56">
        <v>112</v>
      </c>
      <c r="BB119" s="56" t="str">
        <f t="shared" si="105"/>
        <v/>
      </c>
      <c r="BC119" s="56" t="str">
        <f t="shared" si="106"/>
        <v>19000100</v>
      </c>
      <c r="BD119" s="56" t="str">
        <f t="shared" si="87"/>
        <v/>
      </c>
      <c r="BE119" s="56" t="str">
        <f t="shared" si="88"/>
        <v/>
      </c>
      <c r="BF119" s="56" t="str">
        <f t="shared" si="101"/>
        <v/>
      </c>
      <c r="BG119" s="56">
        <f t="shared" si="107"/>
        <v>0</v>
      </c>
      <c r="BH119" s="56">
        <f t="shared" si="108"/>
        <v>0</v>
      </c>
      <c r="BI119" s="56">
        <f t="shared" si="109"/>
        <v>0</v>
      </c>
      <c r="BJ119" s="41" t="str">
        <f t="shared" si="120"/>
        <v/>
      </c>
      <c r="BK119" s="41" t="str">
        <f t="shared" si="121"/>
        <v/>
      </c>
      <c r="BL119" s="41" t="str">
        <f t="shared" si="122"/>
        <v/>
      </c>
      <c r="BM119" s="41" t="str">
        <f t="shared" si="123"/>
        <v/>
      </c>
      <c r="BN119" s="41" t="str">
        <f t="shared" si="124"/>
        <v/>
      </c>
      <c r="BO119" s="41">
        <f t="shared" si="125"/>
        <v>0</v>
      </c>
      <c r="BP119" s="41" t="str">
        <f t="shared" si="126"/>
        <v/>
      </c>
      <c r="BQ119" s="41" t="str">
        <f t="shared" si="127"/>
        <v/>
      </c>
      <c r="BR119" s="41">
        <f t="shared" si="128"/>
        <v>0</v>
      </c>
      <c r="BS119" s="41" t="str">
        <f t="shared" si="38"/>
        <v/>
      </c>
      <c r="BT119" s="41" t="str">
        <f t="shared" si="39"/>
        <v/>
      </c>
      <c r="BU119" s="85" t="str">
        <f t="shared" si="111"/>
        <v>999:99.99</v>
      </c>
      <c r="BV119" s="85" t="str">
        <f t="shared" si="112"/>
        <v>999:99.99</v>
      </c>
      <c r="BW119" s="85" t="str">
        <f t="shared" si="129"/>
        <v>999:99.99</v>
      </c>
      <c r="BX119" s="89" t="str">
        <f t="shared" si="41"/>
        <v>1980/1/1</v>
      </c>
    </row>
    <row r="120" spans="1:76" ht="14.25" hidden="1" x14ac:dyDescent="0.15">
      <c r="A120" s="55" t="str">
        <f t="shared" si="113"/>
        <v/>
      </c>
      <c r="B120" s="64"/>
      <c r="C120" s="65"/>
      <c r="D120" s="65"/>
      <c r="E120" s="65"/>
      <c r="F120" s="66"/>
      <c r="G120" s="66"/>
      <c r="H120" s="66"/>
      <c r="I120" s="66"/>
      <c r="J120" s="66"/>
      <c r="K120" s="67"/>
      <c r="L120" s="67"/>
      <c r="M120" s="66"/>
      <c r="N120" s="67"/>
      <c r="O120" s="67"/>
      <c r="P120" s="66"/>
      <c r="Q120" s="66"/>
      <c r="R120" s="66"/>
      <c r="S120" s="66"/>
      <c r="T120" s="66"/>
      <c r="U120" s="67"/>
      <c r="V120" s="68"/>
      <c r="W120" s="67"/>
      <c r="X120" s="55" t="str">
        <f>IF(B120="","",YEAR(申込書!$B$3)-YEAR(男子申込一覧表!B120))</f>
        <v/>
      </c>
      <c r="Y120" s="138"/>
      <c r="Z120" s="55" t="str">
        <f t="shared" si="114"/>
        <v/>
      </c>
      <c r="AA120" s="12"/>
      <c r="AB120" s="71">
        <f t="shared" si="115"/>
        <v>0</v>
      </c>
      <c r="AC120" s="71">
        <f t="shared" si="116"/>
        <v>0</v>
      </c>
      <c r="AD120" s="71">
        <f t="shared" si="117"/>
        <v>0</v>
      </c>
      <c r="AE120" s="71">
        <f t="shared" si="118"/>
        <v>0</v>
      </c>
      <c r="AF120" s="71">
        <f t="shared" si="19"/>
        <v>0</v>
      </c>
      <c r="AG120" s="72" t="str">
        <f>IF(F120="","",IF(V120="",申込書!$AB$6,LEFT(V120,2)&amp;RIGHT(V120,3)))</f>
        <v/>
      </c>
      <c r="AH120" s="72" t="str">
        <f t="shared" si="20"/>
        <v/>
      </c>
      <c r="AI120" s="72" t="str">
        <f t="shared" si="21"/>
        <v/>
      </c>
      <c r="AJ120" s="73"/>
      <c r="AK120" s="75"/>
      <c r="AQ120" s="40">
        <v>113</v>
      </c>
      <c r="AR120" s="40">
        <f t="shared" ref="AR120:AR145" si="131">IF(OR(AU120="",BH120=5),AR119,AR119+1)</f>
        <v>0</v>
      </c>
      <c r="AS120" s="40" t="str">
        <f t="shared" ref="AS120:AS145" si="132">IF(OR(AU120="",BH120=5),"",AR120)</f>
        <v/>
      </c>
      <c r="AT120" s="56">
        <f t="shared" si="119"/>
        <v>0</v>
      </c>
      <c r="AU120" s="56" t="str">
        <f t="shared" si="102"/>
        <v/>
      </c>
      <c r="AV120" s="56" t="str">
        <f t="shared" ref="AV120:AV145" si="133">IF(AU120="","",F120&amp;"  "&amp;G120)</f>
        <v/>
      </c>
      <c r="AW120" s="56" t="str">
        <f t="shared" si="103"/>
        <v/>
      </c>
      <c r="AX120" s="56" t="str">
        <f t="shared" si="104"/>
        <v/>
      </c>
      <c r="AY120" s="56">
        <v>5</v>
      </c>
      <c r="AZ120" s="56" t="str">
        <f t="shared" si="130"/>
        <v xml:space="preserve"> </v>
      </c>
      <c r="BA120" s="56">
        <v>113</v>
      </c>
      <c r="BB120" s="56" t="str">
        <f t="shared" si="105"/>
        <v/>
      </c>
      <c r="BC120" s="56" t="str">
        <f t="shared" si="106"/>
        <v>19000100</v>
      </c>
      <c r="BD120" s="56" t="str">
        <f t="shared" si="87"/>
        <v/>
      </c>
      <c r="BE120" s="56" t="str">
        <f t="shared" si="88"/>
        <v/>
      </c>
      <c r="BF120" s="56" t="str">
        <f t="shared" si="101"/>
        <v/>
      </c>
      <c r="BG120" s="56">
        <f t="shared" si="107"/>
        <v>0</v>
      </c>
      <c r="BH120" s="56">
        <f t="shared" si="108"/>
        <v>0</v>
      </c>
      <c r="BI120" s="56">
        <f t="shared" si="109"/>
        <v>0</v>
      </c>
      <c r="BJ120" s="41" t="str">
        <f t="shared" si="120"/>
        <v/>
      </c>
      <c r="BK120" s="41" t="str">
        <f t="shared" si="121"/>
        <v/>
      </c>
      <c r="BL120" s="41" t="str">
        <f t="shared" si="122"/>
        <v/>
      </c>
      <c r="BM120" s="41" t="str">
        <f t="shared" si="123"/>
        <v/>
      </c>
      <c r="BN120" s="41" t="str">
        <f t="shared" si="124"/>
        <v/>
      </c>
      <c r="BO120" s="41">
        <f t="shared" si="125"/>
        <v>0</v>
      </c>
      <c r="BP120" s="41" t="str">
        <f t="shared" si="126"/>
        <v/>
      </c>
      <c r="BQ120" s="41" t="str">
        <f t="shared" si="127"/>
        <v/>
      </c>
      <c r="BR120" s="41">
        <f t="shared" si="128"/>
        <v>0</v>
      </c>
      <c r="BS120" s="41" t="str">
        <f t="shared" si="38"/>
        <v/>
      </c>
      <c r="BT120" s="41" t="str">
        <f t="shared" si="39"/>
        <v/>
      </c>
      <c r="BU120" s="85" t="str">
        <f t="shared" si="111"/>
        <v>999:99.99</v>
      </c>
      <c r="BV120" s="85" t="str">
        <f t="shared" si="112"/>
        <v>999:99.99</v>
      </c>
      <c r="BW120" s="85" t="str">
        <f t="shared" si="129"/>
        <v>999:99.99</v>
      </c>
      <c r="BX120" s="89" t="str">
        <f t="shared" si="41"/>
        <v>1980/1/1</v>
      </c>
    </row>
    <row r="121" spans="1:76" ht="14.25" hidden="1" x14ac:dyDescent="0.15">
      <c r="A121" s="55" t="str">
        <f t="shared" si="113"/>
        <v/>
      </c>
      <c r="B121" s="64"/>
      <c r="C121" s="65"/>
      <c r="D121" s="65"/>
      <c r="E121" s="65"/>
      <c r="F121" s="66"/>
      <c r="G121" s="66"/>
      <c r="H121" s="66"/>
      <c r="I121" s="66"/>
      <c r="J121" s="66"/>
      <c r="K121" s="67"/>
      <c r="L121" s="67"/>
      <c r="M121" s="66"/>
      <c r="N121" s="67"/>
      <c r="O121" s="67"/>
      <c r="P121" s="66"/>
      <c r="Q121" s="66"/>
      <c r="R121" s="66"/>
      <c r="S121" s="66"/>
      <c r="T121" s="66"/>
      <c r="U121" s="67"/>
      <c r="V121" s="68"/>
      <c r="W121" s="67"/>
      <c r="X121" s="55" t="str">
        <f>IF(B121="","",YEAR(申込書!$B$3)-YEAR(男子申込一覧表!B121))</f>
        <v/>
      </c>
      <c r="Y121" s="138"/>
      <c r="Z121" s="55" t="str">
        <f t="shared" si="114"/>
        <v/>
      </c>
      <c r="AA121" s="12"/>
      <c r="AB121" s="71">
        <f t="shared" si="115"/>
        <v>0</v>
      </c>
      <c r="AC121" s="71">
        <f t="shared" si="116"/>
        <v>0</v>
      </c>
      <c r="AD121" s="71">
        <f t="shared" si="117"/>
        <v>0</v>
      </c>
      <c r="AE121" s="71">
        <f t="shared" si="118"/>
        <v>0</v>
      </c>
      <c r="AF121" s="71">
        <f t="shared" ref="AF121:AF145" si="134">IF(J121="",0,IF(J121=M121,1,IF(M121="",0,IF(J121=P121,1,IF(M121=P121,1,0)))))</f>
        <v>0</v>
      </c>
      <c r="AG121" s="72" t="str">
        <f>IF(F121="","",IF(V121="",申込書!$AB$6,LEFT(V121,2)&amp;RIGHT(V121,3)))</f>
        <v/>
      </c>
      <c r="AH121" s="72" t="str">
        <f t="shared" ref="AH121:AH145" si="135">IF(OR(F121="",V121=""),"",LEFT(V121,2)&amp;RIGHT(V121,3))</f>
        <v/>
      </c>
      <c r="AI121" s="72" t="str">
        <f t="shared" ref="AI121:AI145" si="136">IF(OR(G121="",W121=""),"",W121)</f>
        <v/>
      </c>
      <c r="AJ121" s="73"/>
      <c r="AK121" s="75"/>
      <c r="AQ121" s="40">
        <v>114</v>
      </c>
      <c r="AR121" s="40">
        <f t="shared" si="131"/>
        <v>0</v>
      </c>
      <c r="AS121" s="40" t="str">
        <f t="shared" si="132"/>
        <v/>
      </c>
      <c r="AT121" s="56">
        <f t="shared" si="119"/>
        <v>0</v>
      </c>
      <c r="AU121" s="56" t="str">
        <f t="shared" si="102"/>
        <v/>
      </c>
      <c r="AV121" s="56" t="str">
        <f t="shared" si="133"/>
        <v/>
      </c>
      <c r="AW121" s="56" t="str">
        <f t="shared" si="103"/>
        <v/>
      </c>
      <c r="AX121" s="56" t="str">
        <f t="shared" si="104"/>
        <v/>
      </c>
      <c r="AY121" s="56">
        <v>5</v>
      </c>
      <c r="AZ121" s="56" t="str">
        <f t="shared" si="130"/>
        <v xml:space="preserve"> </v>
      </c>
      <c r="BA121" s="56">
        <v>114</v>
      </c>
      <c r="BB121" s="56" t="str">
        <f t="shared" si="105"/>
        <v/>
      </c>
      <c r="BC121" s="56" t="str">
        <f t="shared" si="106"/>
        <v>19000100</v>
      </c>
      <c r="BD121" s="56" t="str">
        <f t="shared" si="87"/>
        <v/>
      </c>
      <c r="BE121" s="56" t="str">
        <f t="shared" si="88"/>
        <v/>
      </c>
      <c r="BF121" s="56" t="str">
        <f t="shared" si="101"/>
        <v/>
      </c>
      <c r="BG121" s="56">
        <f t="shared" si="107"/>
        <v>0</v>
      </c>
      <c r="BH121" s="56">
        <f t="shared" si="108"/>
        <v>0</v>
      </c>
      <c r="BI121" s="56">
        <f t="shared" si="109"/>
        <v>0</v>
      </c>
      <c r="BJ121" s="41" t="str">
        <f t="shared" si="120"/>
        <v/>
      </c>
      <c r="BK121" s="41" t="str">
        <f t="shared" si="121"/>
        <v/>
      </c>
      <c r="BL121" s="41" t="str">
        <f t="shared" si="122"/>
        <v/>
      </c>
      <c r="BM121" s="41" t="str">
        <f t="shared" si="123"/>
        <v/>
      </c>
      <c r="BN121" s="41" t="str">
        <f t="shared" si="124"/>
        <v/>
      </c>
      <c r="BO121" s="41">
        <f t="shared" si="125"/>
        <v>0</v>
      </c>
      <c r="BP121" s="41" t="str">
        <f t="shared" si="126"/>
        <v/>
      </c>
      <c r="BQ121" s="41" t="str">
        <f t="shared" si="127"/>
        <v/>
      </c>
      <c r="BR121" s="41">
        <f t="shared" si="128"/>
        <v>0</v>
      </c>
      <c r="BS121" s="41" t="str">
        <f t="shared" ref="BS121:BS145" si="137">IF(P121="","",VLOOKUP(P121,$AL$6:$AO$16,3,0))</f>
        <v/>
      </c>
      <c r="BT121" s="41" t="str">
        <f t="shared" ref="BT121:BT145" si="138">IF(P121="","",VLOOKUP(P121,$AL$6:$AO$16,4,0))</f>
        <v/>
      </c>
      <c r="BU121" s="85" t="str">
        <f t="shared" ref="BU121:BU145" si="139">IF(K121="","999:99.99"," "&amp;LEFT(RIGHT("        "&amp;TEXT(K121,"0.00"),7),2)&amp;":"&amp;RIGHT(TEXT(K121,"0.00"),5))</f>
        <v>999:99.99</v>
      </c>
      <c r="BV121" s="85" t="str">
        <f t="shared" si="112"/>
        <v>999:99.99</v>
      </c>
      <c r="BW121" s="85" t="str">
        <f t="shared" si="129"/>
        <v>999:99.99</v>
      </c>
      <c r="BX121" s="89" t="str">
        <f t="shared" ref="BX121:BX145" si="140">IF(B121="","1980/1/1",B121)</f>
        <v>1980/1/1</v>
      </c>
    </row>
    <row r="122" spans="1:76" ht="14.25" hidden="1" x14ac:dyDescent="0.15">
      <c r="A122" s="55" t="str">
        <f t="shared" si="113"/>
        <v/>
      </c>
      <c r="B122" s="64"/>
      <c r="C122" s="65"/>
      <c r="D122" s="65"/>
      <c r="E122" s="65"/>
      <c r="F122" s="66"/>
      <c r="G122" s="66"/>
      <c r="H122" s="66"/>
      <c r="I122" s="66"/>
      <c r="J122" s="66"/>
      <c r="K122" s="67"/>
      <c r="L122" s="67"/>
      <c r="M122" s="66"/>
      <c r="N122" s="67"/>
      <c r="O122" s="67"/>
      <c r="P122" s="66"/>
      <c r="Q122" s="66"/>
      <c r="R122" s="66"/>
      <c r="S122" s="66"/>
      <c r="T122" s="66"/>
      <c r="U122" s="67"/>
      <c r="V122" s="68"/>
      <c r="W122" s="67"/>
      <c r="X122" s="55" t="str">
        <f>IF(B122="","",YEAR(申込書!$B$3)-YEAR(男子申込一覧表!B122))</f>
        <v/>
      </c>
      <c r="Y122" s="138"/>
      <c r="Z122" s="55" t="str">
        <f t="shared" si="114"/>
        <v/>
      </c>
      <c r="AA122" s="12"/>
      <c r="AB122" s="71">
        <f t="shared" si="115"/>
        <v>0</v>
      </c>
      <c r="AC122" s="71">
        <f t="shared" si="116"/>
        <v>0</v>
      </c>
      <c r="AD122" s="71">
        <f t="shared" si="117"/>
        <v>0</v>
      </c>
      <c r="AE122" s="71">
        <f t="shared" si="118"/>
        <v>0</v>
      </c>
      <c r="AF122" s="71">
        <f t="shared" si="134"/>
        <v>0</v>
      </c>
      <c r="AG122" s="72" t="str">
        <f>IF(F122="","",IF(V122="",申込書!$AB$6,LEFT(V122,2)&amp;RIGHT(V122,3)))</f>
        <v/>
      </c>
      <c r="AH122" s="72" t="str">
        <f t="shared" si="135"/>
        <v/>
      </c>
      <c r="AI122" s="72" t="str">
        <f t="shared" si="136"/>
        <v/>
      </c>
      <c r="AJ122" s="73"/>
      <c r="AK122" s="75"/>
      <c r="AQ122" s="40">
        <v>115</v>
      </c>
      <c r="AR122" s="40">
        <f t="shared" si="131"/>
        <v>0</v>
      </c>
      <c r="AS122" s="40" t="str">
        <f t="shared" si="132"/>
        <v/>
      </c>
      <c r="AT122" s="56">
        <f t="shared" si="119"/>
        <v>0</v>
      </c>
      <c r="AU122" s="56" t="str">
        <f t="shared" si="102"/>
        <v/>
      </c>
      <c r="AV122" s="56" t="str">
        <f t="shared" si="133"/>
        <v/>
      </c>
      <c r="AW122" s="56" t="str">
        <f t="shared" si="103"/>
        <v/>
      </c>
      <c r="AX122" s="56" t="str">
        <f t="shared" si="104"/>
        <v/>
      </c>
      <c r="AY122" s="56">
        <v>5</v>
      </c>
      <c r="AZ122" s="56" t="str">
        <f t="shared" si="130"/>
        <v xml:space="preserve"> </v>
      </c>
      <c r="BA122" s="56">
        <v>115</v>
      </c>
      <c r="BB122" s="56" t="str">
        <f t="shared" si="105"/>
        <v/>
      </c>
      <c r="BC122" s="56" t="str">
        <f t="shared" si="106"/>
        <v>19000100</v>
      </c>
      <c r="BD122" s="56" t="str">
        <f t="shared" si="87"/>
        <v/>
      </c>
      <c r="BE122" s="56" t="str">
        <f t="shared" si="88"/>
        <v/>
      </c>
      <c r="BF122" s="56" t="str">
        <f t="shared" si="101"/>
        <v/>
      </c>
      <c r="BG122" s="56">
        <f t="shared" si="107"/>
        <v>0</v>
      </c>
      <c r="BH122" s="56">
        <f t="shared" si="108"/>
        <v>0</v>
      </c>
      <c r="BI122" s="56">
        <f t="shared" si="109"/>
        <v>0</v>
      </c>
      <c r="BJ122" s="41" t="str">
        <f t="shared" si="120"/>
        <v/>
      </c>
      <c r="BK122" s="41" t="str">
        <f t="shared" si="121"/>
        <v/>
      </c>
      <c r="BL122" s="41" t="str">
        <f t="shared" si="122"/>
        <v/>
      </c>
      <c r="BM122" s="41" t="str">
        <f t="shared" si="123"/>
        <v/>
      </c>
      <c r="BN122" s="41" t="str">
        <f t="shared" si="124"/>
        <v/>
      </c>
      <c r="BO122" s="41">
        <f t="shared" si="125"/>
        <v>0</v>
      </c>
      <c r="BP122" s="41" t="str">
        <f t="shared" si="126"/>
        <v/>
      </c>
      <c r="BQ122" s="41" t="str">
        <f t="shared" si="127"/>
        <v/>
      </c>
      <c r="BR122" s="41">
        <f t="shared" si="128"/>
        <v>0</v>
      </c>
      <c r="BS122" s="41" t="str">
        <f t="shared" si="137"/>
        <v/>
      </c>
      <c r="BT122" s="41" t="str">
        <f t="shared" si="138"/>
        <v/>
      </c>
      <c r="BU122" s="85" t="str">
        <f t="shared" si="139"/>
        <v>999:99.99</v>
      </c>
      <c r="BV122" s="85" t="str">
        <f t="shared" si="112"/>
        <v>999:99.99</v>
      </c>
      <c r="BW122" s="85" t="str">
        <f t="shared" si="129"/>
        <v>999:99.99</v>
      </c>
      <c r="BX122" s="89" t="str">
        <f t="shared" si="140"/>
        <v>1980/1/1</v>
      </c>
    </row>
    <row r="123" spans="1:76" ht="14.25" hidden="1" x14ac:dyDescent="0.15">
      <c r="A123" s="55" t="str">
        <f t="shared" si="113"/>
        <v/>
      </c>
      <c r="B123" s="64"/>
      <c r="C123" s="65"/>
      <c r="D123" s="65"/>
      <c r="E123" s="65"/>
      <c r="F123" s="66"/>
      <c r="G123" s="66"/>
      <c r="H123" s="66"/>
      <c r="I123" s="66"/>
      <c r="J123" s="66"/>
      <c r="K123" s="67"/>
      <c r="L123" s="67"/>
      <c r="M123" s="66"/>
      <c r="N123" s="67"/>
      <c r="O123" s="67"/>
      <c r="P123" s="66"/>
      <c r="Q123" s="66"/>
      <c r="R123" s="66"/>
      <c r="S123" s="66"/>
      <c r="T123" s="66"/>
      <c r="U123" s="67"/>
      <c r="V123" s="68"/>
      <c r="W123" s="67"/>
      <c r="X123" s="55" t="str">
        <f>IF(B123="","",YEAR(申込書!$B$3)-YEAR(男子申込一覧表!B123))</f>
        <v/>
      </c>
      <c r="Y123" s="138"/>
      <c r="Z123" s="55" t="str">
        <f t="shared" si="114"/>
        <v/>
      </c>
      <c r="AA123" s="12"/>
      <c r="AB123" s="71">
        <f t="shared" si="115"/>
        <v>0</v>
      </c>
      <c r="AC123" s="71">
        <f t="shared" si="116"/>
        <v>0</v>
      </c>
      <c r="AD123" s="71">
        <f t="shared" si="117"/>
        <v>0</v>
      </c>
      <c r="AE123" s="71">
        <f t="shared" si="118"/>
        <v>0</v>
      </c>
      <c r="AF123" s="71">
        <f t="shared" si="134"/>
        <v>0</v>
      </c>
      <c r="AG123" s="72" t="str">
        <f>IF(F123="","",IF(V123="",申込書!$AB$6,LEFT(V123,2)&amp;RIGHT(V123,3)))</f>
        <v/>
      </c>
      <c r="AH123" s="72" t="str">
        <f t="shared" si="135"/>
        <v/>
      </c>
      <c r="AI123" s="72" t="str">
        <f t="shared" si="136"/>
        <v/>
      </c>
      <c r="AJ123" s="73"/>
      <c r="AK123" s="75"/>
      <c r="AQ123" s="40">
        <v>116</v>
      </c>
      <c r="AR123" s="40">
        <f t="shared" si="131"/>
        <v>0</v>
      </c>
      <c r="AS123" s="40" t="str">
        <f t="shared" si="132"/>
        <v/>
      </c>
      <c r="AT123" s="56">
        <f t="shared" si="119"/>
        <v>0</v>
      </c>
      <c r="AU123" s="56" t="str">
        <f t="shared" si="102"/>
        <v/>
      </c>
      <c r="AV123" s="56" t="str">
        <f t="shared" si="133"/>
        <v/>
      </c>
      <c r="AW123" s="56" t="str">
        <f t="shared" si="103"/>
        <v/>
      </c>
      <c r="AX123" s="56" t="str">
        <f t="shared" si="104"/>
        <v/>
      </c>
      <c r="AY123" s="56">
        <v>5</v>
      </c>
      <c r="AZ123" s="56" t="str">
        <f t="shared" si="130"/>
        <v xml:space="preserve"> </v>
      </c>
      <c r="BA123" s="56">
        <v>116</v>
      </c>
      <c r="BB123" s="56" t="str">
        <f t="shared" si="105"/>
        <v/>
      </c>
      <c r="BC123" s="56" t="str">
        <f t="shared" si="106"/>
        <v>19000100</v>
      </c>
      <c r="BD123" s="56" t="str">
        <f t="shared" si="87"/>
        <v/>
      </c>
      <c r="BE123" s="56" t="str">
        <f t="shared" si="88"/>
        <v/>
      </c>
      <c r="BF123" s="56" t="str">
        <f t="shared" si="101"/>
        <v/>
      </c>
      <c r="BG123" s="56">
        <f t="shared" si="107"/>
        <v>0</v>
      </c>
      <c r="BH123" s="56">
        <f t="shared" si="108"/>
        <v>0</v>
      </c>
      <c r="BI123" s="56">
        <f t="shared" si="109"/>
        <v>0</v>
      </c>
      <c r="BJ123" s="41" t="str">
        <f t="shared" si="120"/>
        <v/>
      </c>
      <c r="BK123" s="41" t="str">
        <f t="shared" si="121"/>
        <v/>
      </c>
      <c r="BL123" s="41" t="str">
        <f t="shared" si="122"/>
        <v/>
      </c>
      <c r="BM123" s="41" t="str">
        <f t="shared" si="123"/>
        <v/>
      </c>
      <c r="BN123" s="41" t="str">
        <f t="shared" si="124"/>
        <v/>
      </c>
      <c r="BO123" s="41">
        <f t="shared" si="125"/>
        <v>0</v>
      </c>
      <c r="BP123" s="41" t="str">
        <f t="shared" si="126"/>
        <v/>
      </c>
      <c r="BQ123" s="41" t="str">
        <f t="shared" si="127"/>
        <v/>
      </c>
      <c r="BR123" s="41">
        <f t="shared" si="128"/>
        <v>0</v>
      </c>
      <c r="BS123" s="41" t="str">
        <f t="shared" si="137"/>
        <v/>
      </c>
      <c r="BT123" s="41" t="str">
        <f t="shared" si="138"/>
        <v/>
      </c>
      <c r="BU123" s="85" t="str">
        <f t="shared" si="139"/>
        <v>999:99.99</v>
      </c>
      <c r="BV123" s="85" t="str">
        <f t="shared" si="112"/>
        <v>999:99.99</v>
      </c>
      <c r="BW123" s="85" t="str">
        <f t="shared" si="129"/>
        <v>999:99.99</v>
      </c>
      <c r="BX123" s="89" t="str">
        <f t="shared" si="140"/>
        <v>1980/1/1</v>
      </c>
    </row>
    <row r="124" spans="1:76" ht="14.25" hidden="1" x14ac:dyDescent="0.15">
      <c r="A124" s="55" t="str">
        <f t="shared" si="113"/>
        <v/>
      </c>
      <c r="B124" s="64"/>
      <c r="C124" s="65"/>
      <c r="D124" s="65"/>
      <c r="E124" s="65"/>
      <c r="F124" s="66"/>
      <c r="G124" s="66"/>
      <c r="H124" s="66"/>
      <c r="I124" s="66"/>
      <c r="J124" s="66"/>
      <c r="K124" s="67"/>
      <c r="L124" s="67"/>
      <c r="M124" s="66"/>
      <c r="N124" s="67"/>
      <c r="O124" s="67"/>
      <c r="P124" s="66"/>
      <c r="Q124" s="66"/>
      <c r="R124" s="66"/>
      <c r="S124" s="66"/>
      <c r="T124" s="66"/>
      <c r="U124" s="67"/>
      <c r="V124" s="68"/>
      <c r="W124" s="67"/>
      <c r="X124" s="55" t="str">
        <f>IF(B124="","",YEAR(申込書!$B$3)-YEAR(男子申込一覧表!B124))</f>
        <v/>
      </c>
      <c r="Y124" s="138"/>
      <c r="Z124" s="55" t="str">
        <f t="shared" si="114"/>
        <v/>
      </c>
      <c r="AA124" s="12"/>
      <c r="AB124" s="71">
        <f t="shared" si="115"/>
        <v>0</v>
      </c>
      <c r="AC124" s="71">
        <f t="shared" si="116"/>
        <v>0</v>
      </c>
      <c r="AD124" s="71">
        <f t="shared" si="117"/>
        <v>0</v>
      </c>
      <c r="AE124" s="71">
        <f t="shared" si="118"/>
        <v>0</v>
      </c>
      <c r="AF124" s="71">
        <f t="shared" si="134"/>
        <v>0</v>
      </c>
      <c r="AG124" s="72" t="str">
        <f>IF(F124="","",IF(V124="",申込書!$AB$6,LEFT(V124,2)&amp;RIGHT(V124,3)))</f>
        <v/>
      </c>
      <c r="AH124" s="72" t="str">
        <f t="shared" si="135"/>
        <v/>
      </c>
      <c r="AI124" s="72" t="str">
        <f t="shared" si="136"/>
        <v/>
      </c>
      <c r="AJ124" s="73"/>
      <c r="AK124" s="75"/>
      <c r="AQ124" s="40">
        <v>117</v>
      </c>
      <c r="AR124" s="40">
        <f t="shared" si="131"/>
        <v>0</v>
      </c>
      <c r="AS124" s="40" t="str">
        <f t="shared" si="132"/>
        <v/>
      </c>
      <c r="AT124" s="56">
        <f t="shared" si="119"/>
        <v>0</v>
      </c>
      <c r="AU124" s="56" t="str">
        <f t="shared" si="102"/>
        <v/>
      </c>
      <c r="AV124" s="56" t="str">
        <f t="shared" si="133"/>
        <v/>
      </c>
      <c r="AW124" s="56" t="str">
        <f t="shared" si="103"/>
        <v/>
      </c>
      <c r="AX124" s="56" t="str">
        <f t="shared" si="104"/>
        <v/>
      </c>
      <c r="AY124" s="56">
        <v>5</v>
      </c>
      <c r="AZ124" s="56" t="str">
        <f t="shared" si="130"/>
        <v xml:space="preserve"> </v>
      </c>
      <c r="BA124" s="56">
        <v>117</v>
      </c>
      <c r="BB124" s="56" t="str">
        <f t="shared" si="105"/>
        <v/>
      </c>
      <c r="BC124" s="56" t="str">
        <f t="shared" si="106"/>
        <v>19000100</v>
      </c>
      <c r="BD124" s="56" t="str">
        <f t="shared" si="87"/>
        <v/>
      </c>
      <c r="BE124" s="56" t="str">
        <f t="shared" si="88"/>
        <v/>
      </c>
      <c r="BF124" s="56" t="str">
        <f t="shared" si="101"/>
        <v/>
      </c>
      <c r="BG124" s="56">
        <f t="shared" si="107"/>
        <v>0</v>
      </c>
      <c r="BH124" s="56">
        <f t="shared" si="108"/>
        <v>0</v>
      </c>
      <c r="BI124" s="56">
        <f t="shared" si="109"/>
        <v>0</v>
      </c>
      <c r="BJ124" s="41" t="str">
        <f t="shared" si="120"/>
        <v/>
      </c>
      <c r="BK124" s="41" t="str">
        <f t="shared" si="121"/>
        <v/>
      </c>
      <c r="BL124" s="41" t="str">
        <f t="shared" si="122"/>
        <v/>
      </c>
      <c r="BM124" s="41" t="str">
        <f t="shared" si="123"/>
        <v/>
      </c>
      <c r="BN124" s="41" t="str">
        <f t="shared" si="124"/>
        <v/>
      </c>
      <c r="BO124" s="41">
        <f t="shared" si="125"/>
        <v>0</v>
      </c>
      <c r="BP124" s="41" t="str">
        <f t="shared" si="126"/>
        <v/>
      </c>
      <c r="BQ124" s="41" t="str">
        <f t="shared" si="127"/>
        <v/>
      </c>
      <c r="BR124" s="41">
        <f t="shared" si="128"/>
        <v>0</v>
      </c>
      <c r="BS124" s="41" t="str">
        <f t="shared" si="137"/>
        <v/>
      </c>
      <c r="BT124" s="41" t="str">
        <f t="shared" si="138"/>
        <v/>
      </c>
      <c r="BU124" s="85" t="str">
        <f t="shared" si="139"/>
        <v>999:99.99</v>
      </c>
      <c r="BV124" s="85" t="str">
        <f t="shared" si="112"/>
        <v>999:99.99</v>
      </c>
      <c r="BW124" s="85" t="str">
        <f t="shared" si="129"/>
        <v>999:99.99</v>
      </c>
      <c r="BX124" s="89" t="str">
        <f t="shared" si="140"/>
        <v>1980/1/1</v>
      </c>
    </row>
    <row r="125" spans="1:76" ht="14.25" hidden="1" x14ac:dyDescent="0.15">
      <c r="A125" s="55" t="str">
        <f t="shared" si="113"/>
        <v/>
      </c>
      <c r="B125" s="64"/>
      <c r="C125" s="65"/>
      <c r="D125" s="65"/>
      <c r="E125" s="65"/>
      <c r="F125" s="66"/>
      <c r="G125" s="66"/>
      <c r="H125" s="66"/>
      <c r="I125" s="66"/>
      <c r="J125" s="66"/>
      <c r="K125" s="67"/>
      <c r="L125" s="67"/>
      <c r="M125" s="66"/>
      <c r="N125" s="67"/>
      <c r="O125" s="67"/>
      <c r="P125" s="66"/>
      <c r="Q125" s="66"/>
      <c r="R125" s="66"/>
      <c r="S125" s="66"/>
      <c r="T125" s="66"/>
      <c r="U125" s="67"/>
      <c r="V125" s="68"/>
      <c r="W125" s="67"/>
      <c r="X125" s="55" t="str">
        <f>IF(B125="","",YEAR(申込書!$B$3)-YEAR(男子申込一覧表!B125))</f>
        <v/>
      </c>
      <c r="Y125" s="138"/>
      <c r="Z125" s="55" t="str">
        <f t="shared" si="114"/>
        <v/>
      </c>
      <c r="AA125" s="12"/>
      <c r="AB125" s="71">
        <f t="shared" si="115"/>
        <v>0</v>
      </c>
      <c r="AC125" s="71">
        <f t="shared" si="116"/>
        <v>0</v>
      </c>
      <c r="AD125" s="71">
        <f t="shared" si="117"/>
        <v>0</v>
      </c>
      <c r="AE125" s="71">
        <f t="shared" si="118"/>
        <v>0</v>
      </c>
      <c r="AF125" s="71">
        <f t="shared" si="134"/>
        <v>0</v>
      </c>
      <c r="AG125" s="72" t="str">
        <f>IF(F125="","",IF(V125="",申込書!$AB$6,LEFT(V125,2)&amp;RIGHT(V125,3)))</f>
        <v/>
      </c>
      <c r="AH125" s="72" t="str">
        <f t="shared" si="135"/>
        <v/>
      </c>
      <c r="AI125" s="72" t="str">
        <f t="shared" si="136"/>
        <v/>
      </c>
      <c r="AJ125" s="73"/>
      <c r="AK125" s="75"/>
      <c r="AQ125" s="40">
        <v>118</v>
      </c>
      <c r="AR125" s="40">
        <f t="shared" si="131"/>
        <v>0</v>
      </c>
      <c r="AS125" s="40" t="str">
        <f t="shared" si="132"/>
        <v/>
      </c>
      <c r="AT125" s="56">
        <f t="shared" si="119"/>
        <v>0</v>
      </c>
      <c r="AU125" s="56" t="str">
        <f t="shared" si="102"/>
        <v/>
      </c>
      <c r="AV125" s="56" t="str">
        <f t="shared" si="133"/>
        <v/>
      </c>
      <c r="AW125" s="56" t="str">
        <f t="shared" si="103"/>
        <v/>
      </c>
      <c r="AX125" s="56" t="str">
        <f t="shared" si="104"/>
        <v/>
      </c>
      <c r="AY125" s="56">
        <v>5</v>
      </c>
      <c r="AZ125" s="56" t="str">
        <f t="shared" si="130"/>
        <v xml:space="preserve"> </v>
      </c>
      <c r="BA125" s="56">
        <v>118</v>
      </c>
      <c r="BB125" s="56" t="str">
        <f t="shared" si="105"/>
        <v/>
      </c>
      <c r="BC125" s="56" t="str">
        <f t="shared" si="106"/>
        <v>19000100</v>
      </c>
      <c r="BD125" s="56" t="str">
        <f t="shared" si="87"/>
        <v/>
      </c>
      <c r="BE125" s="56" t="str">
        <f t="shared" si="88"/>
        <v/>
      </c>
      <c r="BF125" s="56" t="str">
        <f t="shared" si="101"/>
        <v/>
      </c>
      <c r="BG125" s="56">
        <f t="shared" si="107"/>
        <v>0</v>
      </c>
      <c r="BH125" s="56">
        <f t="shared" si="108"/>
        <v>0</v>
      </c>
      <c r="BI125" s="56">
        <f t="shared" si="109"/>
        <v>0</v>
      </c>
      <c r="BJ125" s="41" t="str">
        <f t="shared" si="120"/>
        <v/>
      </c>
      <c r="BK125" s="41" t="str">
        <f t="shared" si="121"/>
        <v/>
      </c>
      <c r="BL125" s="41" t="str">
        <f t="shared" si="122"/>
        <v/>
      </c>
      <c r="BM125" s="41" t="str">
        <f t="shared" si="123"/>
        <v/>
      </c>
      <c r="BN125" s="41" t="str">
        <f t="shared" si="124"/>
        <v/>
      </c>
      <c r="BO125" s="41">
        <f t="shared" si="125"/>
        <v>0</v>
      </c>
      <c r="BP125" s="41" t="str">
        <f t="shared" si="126"/>
        <v/>
      </c>
      <c r="BQ125" s="41" t="str">
        <f t="shared" si="127"/>
        <v/>
      </c>
      <c r="BR125" s="41">
        <f t="shared" si="128"/>
        <v>0</v>
      </c>
      <c r="BS125" s="41" t="str">
        <f t="shared" si="137"/>
        <v/>
      </c>
      <c r="BT125" s="41" t="str">
        <f t="shared" si="138"/>
        <v/>
      </c>
      <c r="BU125" s="85" t="str">
        <f t="shared" si="139"/>
        <v>999:99.99</v>
      </c>
      <c r="BV125" s="85" t="str">
        <f t="shared" si="112"/>
        <v>999:99.99</v>
      </c>
      <c r="BW125" s="85" t="str">
        <f t="shared" si="129"/>
        <v>999:99.99</v>
      </c>
      <c r="BX125" s="89" t="str">
        <f t="shared" si="140"/>
        <v>1980/1/1</v>
      </c>
    </row>
    <row r="126" spans="1:76" ht="14.25" hidden="1" x14ac:dyDescent="0.15">
      <c r="A126" s="55" t="str">
        <f t="shared" si="113"/>
        <v/>
      </c>
      <c r="B126" s="64"/>
      <c r="C126" s="65"/>
      <c r="D126" s="65"/>
      <c r="E126" s="65"/>
      <c r="F126" s="66"/>
      <c r="G126" s="66"/>
      <c r="H126" s="66"/>
      <c r="I126" s="66"/>
      <c r="J126" s="66"/>
      <c r="K126" s="67"/>
      <c r="L126" s="67"/>
      <c r="M126" s="66"/>
      <c r="N126" s="67"/>
      <c r="O126" s="67"/>
      <c r="P126" s="66"/>
      <c r="Q126" s="66"/>
      <c r="R126" s="66"/>
      <c r="S126" s="66"/>
      <c r="T126" s="66"/>
      <c r="U126" s="67"/>
      <c r="V126" s="68"/>
      <c r="W126" s="67"/>
      <c r="X126" s="55" t="str">
        <f>IF(B126="","",YEAR(申込書!$B$3)-YEAR(男子申込一覧表!B126))</f>
        <v/>
      </c>
      <c r="Y126" s="138"/>
      <c r="Z126" s="55" t="str">
        <f t="shared" si="114"/>
        <v/>
      </c>
      <c r="AA126" s="12"/>
      <c r="AB126" s="71">
        <f t="shared" si="115"/>
        <v>0</v>
      </c>
      <c r="AC126" s="71">
        <f t="shared" si="116"/>
        <v>0</v>
      </c>
      <c r="AD126" s="71">
        <f t="shared" si="117"/>
        <v>0</v>
      </c>
      <c r="AE126" s="71">
        <f t="shared" si="118"/>
        <v>0</v>
      </c>
      <c r="AF126" s="71">
        <f t="shared" si="134"/>
        <v>0</v>
      </c>
      <c r="AG126" s="72" t="str">
        <f>IF(F126="","",IF(V126="",申込書!$AB$6,LEFT(V126,2)&amp;RIGHT(V126,3)))</f>
        <v/>
      </c>
      <c r="AH126" s="72" t="str">
        <f t="shared" si="135"/>
        <v/>
      </c>
      <c r="AI126" s="72" t="str">
        <f t="shared" si="136"/>
        <v/>
      </c>
      <c r="AJ126" s="73"/>
      <c r="AQ126" s="40">
        <v>119</v>
      </c>
      <c r="AR126" s="40">
        <f t="shared" si="131"/>
        <v>0</v>
      </c>
      <c r="AS126" s="40" t="str">
        <f t="shared" si="132"/>
        <v/>
      </c>
      <c r="AT126" s="56">
        <f t="shared" si="119"/>
        <v>0</v>
      </c>
      <c r="AU126" s="56" t="str">
        <f t="shared" si="102"/>
        <v/>
      </c>
      <c r="AV126" s="56" t="str">
        <f t="shared" si="133"/>
        <v/>
      </c>
      <c r="AW126" s="56" t="str">
        <f t="shared" si="103"/>
        <v/>
      </c>
      <c r="AX126" s="56" t="str">
        <f t="shared" si="104"/>
        <v/>
      </c>
      <c r="AY126" s="56">
        <v>5</v>
      </c>
      <c r="AZ126" s="56" t="str">
        <f t="shared" si="130"/>
        <v xml:space="preserve"> </v>
      </c>
      <c r="BA126" s="56">
        <v>119</v>
      </c>
      <c r="BB126" s="56" t="str">
        <f t="shared" si="105"/>
        <v/>
      </c>
      <c r="BC126" s="56" t="str">
        <f t="shared" si="106"/>
        <v>19000100</v>
      </c>
      <c r="BD126" s="56" t="str">
        <f t="shared" si="87"/>
        <v/>
      </c>
      <c r="BE126" s="56" t="str">
        <f t="shared" si="88"/>
        <v/>
      </c>
      <c r="BF126" s="56" t="str">
        <f t="shared" si="101"/>
        <v/>
      </c>
      <c r="BG126" s="56">
        <f t="shared" si="107"/>
        <v>0</v>
      </c>
      <c r="BH126" s="56">
        <f t="shared" si="108"/>
        <v>0</v>
      </c>
      <c r="BI126" s="56">
        <f t="shared" si="109"/>
        <v>0</v>
      </c>
      <c r="BJ126" s="41" t="str">
        <f t="shared" si="120"/>
        <v/>
      </c>
      <c r="BK126" s="41" t="str">
        <f t="shared" si="121"/>
        <v/>
      </c>
      <c r="BL126" s="41" t="str">
        <f t="shared" si="122"/>
        <v/>
      </c>
      <c r="BM126" s="41" t="str">
        <f t="shared" si="123"/>
        <v/>
      </c>
      <c r="BN126" s="41" t="str">
        <f t="shared" si="124"/>
        <v/>
      </c>
      <c r="BO126" s="41">
        <f t="shared" si="125"/>
        <v>0</v>
      </c>
      <c r="BP126" s="41" t="str">
        <f t="shared" si="126"/>
        <v/>
      </c>
      <c r="BQ126" s="41" t="str">
        <f t="shared" si="127"/>
        <v/>
      </c>
      <c r="BR126" s="41">
        <f t="shared" si="128"/>
        <v>0</v>
      </c>
      <c r="BS126" s="41" t="str">
        <f t="shared" si="137"/>
        <v/>
      </c>
      <c r="BT126" s="41" t="str">
        <f t="shared" si="138"/>
        <v/>
      </c>
      <c r="BU126" s="85" t="str">
        <f t="shared" si="139"/>
        <v>999:99.99</v>
      </c>
      <c r="BV126" s="85" t="str">
        <f t="shared" si="112"/>
        <v>999:99.99</v>
      </c>
      <c r="BW126" s="85" t="str">
        <f t="shared" si="129"/>
        <v>999:99.99</v>
      </c>
      <c r="BX126" s="89" t="str">
        <f t="shared" si="140"/>
        <v>1980/1/1</v>
      </c>
    </row>
    <row r="127" spans="1:76" ht="14.25" hidden="1" x14ac:dyDescent="0.15">
      <c r="A127" s="55" t="str">
        <f t="shared" si="113"/>
        <v/>
      </c>
      <c r="B127" s="64"/>
      <c r="C127" s="65"/>
      <c r="D127" s="65"/>
      <c r="E127" s="65"/>
      <c r="F127" s="66"/>
      <c r="G127" s="66"/>
      <c r="H127" s="66"/>
      <c r="I127" s="66"/>
      <c r="J127" s="66"/>
      <c r="K127" s="67"/>
      <c r="L127" s="67"/>
      <c r="M127" s="66"/>
      <c r="N127" s="67"/>
      <c r="O127" s="67"/>
      <c r="P127" s="66"/>
      <c r="Q127" s="66"/>
      <c r="R127" s="66"/>
      <c r="S127" s="66"/>
      <c r="T127" s="66"/>
      <c r="U127" s="67"/>
      <c r="V127" s="68"/>
      <c r="W127" s="67"/>
      <c r="X127" s="55" t="str">
        <f>IF(B127="","",YEAR(申込書!$B$3)-YEAR(男子申込一覧表!B127))</f>
        <v/>
      </c>
      <c r="Y127" s="138"/>
      <c r="Z127" s="55" t="str">
        <f t="shared" si="114"/>
        <v/>
      </c>
      <c r="AA127" s="12"/>
      <c r="AB127" s="71">
        <f t="shared" si="115"/>
        <v>0</v>
      </c>
      <c r="AC127" s="71">
        <f t="shared" si="116"/>
        <v>0</v>
      </c>
      <c r="AD127" s="71">
        <f t="shared" si="117"/>
        <v>0</v>
      </c>
      <c r="AE127" s="71">
        <f t="shared" si="118"/>
        <v>0</v>
      </c>
      <c r="AF127" s="71">
        <f t="shared" si="134"/>
        <v>0</v>
      </c>
      <c r="AG127" s="72" t="str">
        <f>IF(F127="","",IF(V127="",申込書!$AB$6,LEFT(V127,2)&amp;RIGHT(V127,3)))</f>
        <v/>
      </c>
      <c r="AH127" s="72" t="str">
        <f t="shared" si="135"/>
        <v/>
      </c>
      <c r="AI127" s="72" t="str">
        <f t="shared" si="136"/>
        <v/>
      </c>
      <c r="AJ127" s="73"/>
      <c r="AQ127" s="40">
        <v>120</v>
      </c>
      <c r="AR127" s="40">
        <f t="shared" si="131"/>
        <v>0</v>
      </c>
      <c r="AS127" s="40" t="str">
        <f t="shared" si="132"/>
        <v/>
      </c>
      <c r="AT127" s="56">
        <f t="shared" si="119"/>
        <v>0</v>
      </c>
      <c r="AU127" s="56" t="str">
        <f t="shared" si="102"/>
        <v/>
      </c>
      <c r="AV127" s="56" t="str">
        <f t="shared" si="133"/>
        <v/>
      </c>
      <c r="AW127" s="56" t="str">
        <f t="shared" si="103"/>
        <v/>
      </c>
      <c r="AX127" s="56" t="str">
        <f t="shared" si="104"/>
        <v/>
      </c>
      <c r="AY127" s="56">
        <v>5</v>
      </c>
      <c r="AZ127" s="56" t="str">
        <f t="shared" si="130"/>
        <v xml:space="preserve"> </v>
      </c>
      <c r="BA127" s="56">
        <v>120</v>
      </c>
      <c r="BB127" s="56" t="str">
        <f t="shared" si="105"/>
        <v/>
      </c>
      <c r="BC127" s="56" t="str">
        <f t="shared" si="106"/>
        <v>19000100</v>
      </c>
      <c r="BD127" s="56" t="str">
        <f t="shared" si="87"/>
        <v/>
      </c>
      <c r="BE127" s="56" t="str">
        <f t="shared" si="88"/>
        <v/>
      </c>
      <c r="BF127" s="56" t="str">
        <f t="shared" si="101"/>
        <v/>
      </c>
      <c r="BG127" s="56">
        <f t="shared" si="107"/>
        <v>0</v>
      </c>
      <c r="BH127" s="56">
        <f t="shared" si="108"/>
        <v>0</v>
      </c>
      <c r="BI127" s="56">
        <f t="shared" si="109"/>
        <v>0</v>
      </c>
      <c r="BJ127" s="41" t="str">
        <f t="shared" si="120"/>
        <v/>
      </c>
      <c r="BK127" s="41" t="str">
        <f t="shared" si="121"/>
        <v/>
      </c>
      <c r="BL127" s="41" t="str">
        <f t="shared" si="122"/>
        <v/>
      </c>
      <c r="BM127" s="41" t="str">
        <f t="shared" si="123"/>
        <v/>
      </c>
      <c r="BN127" s="41" t="str">
        <f t="shared" si="124"/>
        <v/>
      </c>
      <c r="BO127" s="41">
        <f t="shared" si="125"/>
        <v>0</v>
      </c>
      <c r="BP127" s="41" t="str">
        <f t="shared" si="126"/>
        <v/>
      </c>
      <c r="BQ127" s="41" t="str">
        <f t="shared" si="127"/>
        <v/>
      </c>
      <c r="BR127" s="41">
        <f t="shared" si="128"/>
        <v>0</v>
      </c>
      <c r="BS127" s="41" t="str">
        <f t="shared" si="137"/>
        <v/>
      </c>
      <c r="BT127" s="41" t="str">
        <f t="shared" si="138"/>
        <v/>
      </c>
      <c r="BU127" s="85" t="str">
        <f t="shared" si="139"/>
        <v>999:99.99</v>
      </c>
      <c r="BV127" s="85" t="str">
        <f t="shared" si="112"/>
        <v>999:99.99</v>
      </c>
      <c r="BW127" s="85" t="str">
        <f t="shared" si="129"/>
        <v>999:99.99</v>
      </c>
      <c r="BX127" s="89" t="str">
        <f t="shared" si="140"/>
        <v>1980/1/1</v>
      </c>
    </row>
    <row r="128" spans="1:76" ht="14.25" hidden="1" x14ac:dyDescent="0.15">
      <c r="A128" s="55" t="str">
        <f t="shared" si="113"/>
        <v/>
      </c>
      <c r="B128" s="64"/>
      <c r="C128" s="65"/>
      <c r="D128" s="65"/>
      <c r="E128" s="65"/>
      <c r="F128" s="66"/>
      <c r="G128" s="66"/>
      <c r="H128" s="66"/>
      <c r="I128" s="66"/>
      <c r="J128" s="66"/>
      <c r="K128" s="67"/>
      <c r="L128" s="67"/>
      <c r="M128" s="66"/>
      <c r="N128" s="67"/>
      <c r="O128" s="67"/>
      <c r="P128" s="66"/>
      <c r="Q128" s="66"/>
      <c r="R128" s="66"/>
      <c r="S128" s="66"/>
      <c r="T128" s="66"/>
      <c r="U128" s="67"/>
      <c r="V128" s="68"/>
      <c r="W128" s="67"/>
      <c r="X128" s="55" t="str">
        <f>IF(B128="","",YEAR(申込書!$B$3)-YEAR(男子申込一覧表!B128))</f>
        <v/>
      </c>
      <c r="Y128" s="138"/>
      <c r="Z128" s="55" t="str">
        <f t="shared" si="114"/>
        <v/>
      </c>
      <c r="AA128" s="12"/>
      <c r="AB128" s="71">
        <f t="shared" si="115"/>
        <v>0</v>
      </c>
      <c r="AC128" s="71">
        <f t="shared" si="116"/>
        <v>0</v>
      </c>
      <c r="AD128" s="71">
        <f t="shared" si="117"/>
        <v>0</v>
      </c>
      <c r="AE128" s="71">
        <f t="shared" si="118"/>
        <v>0</v>
      </c>
      <c r="AF128" s="71">
        <f t="shared" si="134"/>
        <v>0</v>
      </c>
      <c r="AG128" s="72" t="str">
        <f>IF(F128="","",IF(V128="",申込書!$AB$6,LEFT(V128,2)&amp;RIGHT(V128,3)))</f>
        <v/>
      </c>
      <c r="AH128" s="72" t="str">
        <f t="shared" si="135"/>
        <v/>
      </c>
      <c r="AI128" s="72" t="str">
        <f t="shared" si="136"/>
        <v/>
      </c>
      <c r="AJ128" s="73"/>
      <c r="AQ128" s="40">
        <v>121</v>
      </c>
      <c r="AR128" s="40">
        <f t="shared" si="131"/>
        <v>0</v>
      </c>
      <c r="AS128" s="40" t="str">
        <f t="shared" si="132"/>
        <v/>
      </c>
      <c r="AT128" s="56">
        <f t="shared" si="119"/>
        <v>0</v>
      </c>
      <c r="AU128" s="56" t="str">
        <f t="shared" si="102"/>
        <v/>
      </c>
      <c r="AV128" s="56" t="str">
        <f t="shared" si="133"/>
        <v/>
      </c>
      <c r="AW128" s="56" t="str">
        <f t="shared" si="103"/>
        <v/>
      </c>
      <c r="AX128" s="56" t="str">
        <f t="shared" si="104"/>
        <v/>
      </c>
      <c r="AY128" s="56">
        <v>5</v>
      </c>
      <c r="AZ128" s="56" t="str">
        <f t="shared" si="130"/>
        <v xml:space="preserve"> </v>
      </c>
      <c r="BA128" s="56">
        <v>121</v>
      </c>
      <c r="BB128" s="56" t="str">
        <f t="shared" si="105"/>
        <v/>
      </c>
      <c r="BC128" s="56" t="str">
        <f t="shared" si="106"/>
        <v>19000100</v>
      </c>
      <c r="BD128" s="56" t="str">
        <f t="shared" si="87"/>
        <v/>
      </c>
      <c r="BE128" s="56" t="str">
        <f t="shared" si="88"/>
        <v/>
      </c>
      <c r="BF128" s="56" t="str">
        <f t="shared" si="101"/>
        <v/>
      </c>
      <c r="BG128" s="56">
        <f t="shared" si="107"/>
        <v>0</v>
      </c>
      <c r="BH128" s="56">
        <f t="shared" si="108"/>
        <v>0</v>
      </c>
      <c r="BI128" s="56">
        <f t="shared" si="109"/>
        <v>0</v>
      </c>
      <c r="BJ128" s="41" t="str">
        <f t="shared" si="120"/>
        <v/>
      </c>
      <c r="BK128" s="41" t="str">
        <f t="shared" si="121"/>
        <v/>
      </c>
      <c r="BL128" s="41" t="str">
        <f t="shared" si="122"/>
        <v/>
      </c>
      <c r="BM128" s="41" t="str">
        <f t="shared" si="123"/>
        <v/>
      </c>
      <c r="BN128" s="41" t="str">
        <f t="shared" si="124"/>
        <v/>
      </c>
      <c r="BO128" s="41">
        <f t="shared" si="125"/>
        <v>0</v>
      </c>
      <c r="BP128" s="41" t="str">
        <f t="shared" si="126"/>
        <v/>
      </c>
      <c r="BQ128" s="41" t="str">
        <f t="shared" si="127"/>
        <v/>
      </c>
      <c r="BR128" s="41">
        <f t="shared" si="128"/>
        <v>0</v>
      </c>
      <c r="BS128" s="41" t="str">
        <f t="shared" si="137"/>
        <v/>
      </c>
      <c r="BT128" s="41" t="str">
        <f t="shared" si="138"/>
        <v/>
      </c>
      <c r="BU128" s="85" t="str">
        <f t="shared" si="139"/>
        <v>999:99.99</v>
      </c>
      <c r="BV128" s="85" t="str">
        <f t="shared" si="112"/>
        <v>999:99.99</v>
      </c>
      <c r="BW128" s="85" t="str">
        <f t="shared" si="129"/>
        <v>999:99.99</v>
      </c>
      <c r="BX128" s="89" t="str">
        <f t="shared" si="140"/>
        <v>1980/1/1</v>
      </c>
    </row>
    <row r="129" spans="1:76" ht="14.25" hidden="1" x14ac:dyDescent="0.15">
      <c r="A129" s="55" t="str">
        <f t="shared" si="113"/>
        <v/>
      </c>
      <c r="B129" s="64"/>
      <c r="C129" s="65"/>
      <c r="D129" s="65"/>
      <c r="E129" s="65"/>
      <c r="F129" s="66"/>
      <c r="G129" s="66"/>
      <c r="H129" s="66"/>
      <c r="I129" s="66"/>
      <c r="J129" s="66"/>
      <c r="K129" s="67"/>
      <c r="L129" s="67"/>
      <c r="M129" s="66"/>
      <c r="N129" s="67"/>
      <c r="O129" s="67"/>
      <c r="P129" s="66"/>
      <c r="Q129" s="66"/>
      <c r="R129" s="66"/>
      <c r="S129" s="66"/>
      <c r="T129" s="66"/>
      <c r="U129" s="67"/>
      <c r="V129" s="68"/>
      <c r="W129" s="67"/>
      <c r="X129" s="55" t="str">
        <f>IF(B129="","",YEAR(申込書!$B$3)-YEAR(男子申込一覧表!B129))</f>
        <v/>
      </c>
      <c r="Y129" s="138"/>
      <c r="Z129" s="55" t="str">
        <f t="shared" si="114"/>
        <v/>
      </c>
      <c r="AA129" s="12"/>
      <c r="AB129" s="71">
        <f t="shared" si="115"/>
        <v>0</v>
      </c>
      <c r="AC129" s="71">
        <f t="shared" si="116"/>
        <v>0</v>
      </c>
      <c r="AD129" s="71">
        <f t="shared" si="117"/>
        <v>0</v>
      </c>
      <c r="AE129" s="71">
        <f t="shared" si="118"/>
        <v>0</v>
      </c>
      <c r="AF129" s="71">
        <f t="shared" si="134"/>
        <v>0</v>
      </c>
      <c r="AG129" s="72" t="str">
        <f>IF(F129="","",IF(V129="",申込書!$AB$6,LEFT(V129,2)&amp;RIGHT(V129,3)))</f>
        <v/>
      </c>
      <c r="AH129" s="72" t="str">
        <f t="shared" si="135"/>
        <v/>
      </c>
      <c r="AI129" s="72" t="str">
        <f t="shared" si="136"/>
        <v/>
      </c>
      <c r="AJ129" s="73"/>
      <c r="AQ129" s="40">
        <v>122</v>
      </c>
      <c r="AR129" s="40">
        <f t="shared" si="131"/>
        <v>0</v>
      </c>
      <c r="AS129" s="40" t="str">
        <f t="shared" si="132"/>
        <v/>
      </c>
      <c r="AT129" s="56">
        <f t="shared" si="119"/>
        <v>0</v>
      </c>
      <c r="AU129" s="56" t="str">
        <f t="shared" si="102"/>
        <v/>
      </c>
      <c r="AV129" s="56" t="str">
        <f t="shared" si="133"/>
        <v/>
      </c>
      <c r="AW129" s="56" t="str">
        <f t="shared" si="103"/>
        <v/>
      </c>
      <c r="AX129" s="56" t="str">
        <f t="shared" si="104"/>
        <v/>
      </c>
      <c r="AY129" s="56">
        <v>5</v>
      </c>
      <c r="AZ129" s="56" t="str">
        <f t="shared" si="130"/>
        <v xml:space="preserve"> </v>
      </c>
      <c r="BA129" s="56">
        <v>122</v>
      </c>
      <c r="BB129" s="56" t="str">
        <f t="shared" si="105"/>
        <v/>
      </c>
      <c r="BC129" s="56" t="str">
        <f t="shared" si="106"/>
        <v>19000100</v>
      </c>
      <c r="BD129" s="56" t="str">
        <f t="shared" si="87"/>
        <v/>
      </c>
      <c r="BE129" s="56" t="str">
        <f t="shared" si="88"/>
        <v/>
      </c>
      <c r="BF129" s="56" t="str">
        <f t="shared" si="101"/>
        <v/>
      </c>
      <c r="BG129" s="56">
        <f t="shared" si="107"/>
        <v>0</v>
      </c>
      <c r="BH129" s="56">
        <f t="shared" si="108"/>
        <v>0</v>
      </c>
      <c r="BI129" s="56">
        <f t="shared" si="109"/>
        <v>0</v>
      </c>
      <c r="BJ129" s="41" t="str">
        <f t="shared" si="120"/>
        <v/>
      </c>
      <c r="BK129" s="41" t="str">
        <f t="shared" si="121"/>
        <v/>
      </c>
      <c r="BL129" s="41" t="str">
        <f t="shared" si="122"/>
        <v/>
      </c>
      <c r="BM129" s="41" t="str">
        <f t="shared" si="123"/>
        <v/>
      </c>
      <c r="BN129" s="41" t="str">
        <f t="shared" si="124"/>
        <v/>
      </c>
      <c r="BO129" s="41">
        <f t="shared" si="125"/>
        <v>0</v>
      </c>
      <c r="BP129" s="41" t="str">
        <f t="shared" si="126"/>
        <v/>
      </c>
      <c r="BQ129" s="41" t="str">
        <f t="shared" si="127"/>
        <v/>
      </c>
      <c r="BR129" s="41">
        <f t="shared" si="128"/>
        <v>0</v>
      </c>
      <c r="BS129" s="41" t="str">
        <f t="shared" si="137"/>
        <v/>
      </c>
      <c r="BT129" s="41" t="str">
        <f t="shared" si="138"/>
        <v/>
      </c>
      <c r="BU129" s="85" t="str">
        <f t="shared" si="139"/>
        <v>999:99.99</v>
      </c>
      <c r="BV129" s="85" t="str">
        <f t="shared" si="112"/>
        <v>999:99.99</v>
      </c>
      <c r="BW129" s="85" t="str">
        <f t="shared" si="129"/>
        <v>999:99.99</v>
      </c>
      <c r="BX129" s="89" t="str">
        <f t="shared" si="140"/>
        <v>1980/1/1</v>
      </c>
    </row>
    <row r="130" spans="1:76" ht="14.25" hidden="1" x14ac:dyDescent="0.15">
      <c r="A130" s="55" t="str">
        <f t="shared" si="113"/>
        <v/>
      </c>
      <c r="B130" s="64"/>
      <c r="C130" s="65"/>
      <c r="D130" s="65"/>
      <c r="E130" s="65"/>
      <c r="F130" s="66"/>
      <c r="G130" s="66"/>
      <c r="H130" s="66"/>
      <c r="I130" s="66"/>
      <c r="J130" s="66"/>
      <c r="K130" s="67"/>
      <c r="L130" s="67"/>
      <c r="M130" s="66"/>
      <c r="N130" s="67"/>
      <c r="O130" s="67"/>
      <c r="P130" s="66"/>
      <c r="Q130" s="66"/>
      <c r="R130" s="66"/>
      <c r="S130" s="66"/>
      <c r="T130" s="66"/>
      <c r="U130" s="67"/>
      <c r="V130" s="68"/>
      <c r="W130" s="67"/>
      <c r="X130" s="55" t="str">
        <f>IF(B130="","",YEAR(申込書!$B$3)-YEAR(男子申込一覧表!B130))</f>
        <v/>
      </c>
      <c r="Y130" s="138"/>
      <c r="Z130" s="55" t="str">
        <f t="shared" si="114"/>
        <v/>
      </c>
      <c r="AA130" s="12"/>
      <c r="AB130" s="71">
        <f t="shared" si="115"/>
        <v>0</v>
      </c>
      <c r="AC130" s="71">
        <f t="shared" si="116"/>
        <v>0</v>
      </c>
      <c r="AD130" s="71">
        <f t="shared" si="117"/>
        <v>0</v>
      </c>
      <c r="AE130" s="71">
        <f t="shared" si="118"/>
        <v>0</v>
      </c>
      <c r="AF130" s="71">
        <f t="shared" si="134"/>
        <v>0</v>
      </c>
      <c r="AG130" s="72" t="str">
        <f>IF(F130="","",IF(V130="",申込書!$AB$6,LEFT(V130,2)&amp;RIGHT(V130,3)))</f>
        <v/>
      </c>
      <c r="AH130" s="72" t="str">
        <f t="shared" si="135"/>
        <v/>
      </c>
      <c r="AI130" s="72" t="str">
        <f t="shared" si="136"/>
        <v/>
      </c>
      <c r="AJ130" s="73"/>
      <c r="AQ130" s="40">
        <v>123</v>
      </c>
      <c r="AR130" s="40">
        <f t="shared" si="131"/>
        <v>0</v>
      </c>
      <c r="AS130" s="40" t="str">
        <f t="shared" si="132"/>
        <v/>
      </c>
      <c r="AT130" s="56">
        <f t="shared" si="119"/>
        <v>0</v>
      </c>
      <c r="AU130" s="56" t="str">
        <f t="shared" si="102"/>
        <v/>
      </c>
      <c r="AV130" s="56" t="str">
        <f t="shared" si="133"/>
        <v/>
      </c>
      <c r="AW130" s="56" t="str">
        <f t="shared" si="103"/>
        <v/>
      </c>
      <c r="AX130" s="56" t="str">
        <f t="shared" si="104"/>
        <v/>
      </c>
      <c r="AY130" s="56">
        <v>5</v>
      </c>
      <c r="AZ130" s="56" t="str">
        <f t="shared" si="130"/>
        <v xml:space="preserve"> </v>
      </c>
      <c r="BA130" s="56">
        <v>123</v>
      </c>
      <c r="BB130" s="56" t="str">
        <f t="shared" si="105"/>
        <v/>
      </c>
      <c r="BC130" s="56" t="str">
        <f t="shared" si="106"/>
        <v>19000100</v>
      </c>
      <c r="BD130" s="56" t="str">
        <f t="shared" si="87"/>
        <v/>
      </c>
      <c r="BE130" s="56" t="str">
        <f t="shared" si="88"/>
        <v/>
      </c>
      <c r="BF130" s="56" t="str">
        <f t="shared" si="101"/>
        <v/>
      </c>
      <c r="BG130" s="56">
        <f t="shared" si="107"/>
        <v>0</v>
      </c>
      <c r="BH130" s="56">
        <f t="shared" si="108"/>
        <v>0</v>
      </c>
      <c r="BI130" s="56">
        <f t="shared" si="109"/>
        <v>0</v>
      </c>
      <c r="BJ130" s="41" t="str">
        <f t="shared" si="120"/>
        <v/>
      </c>
      <c r="BK130" s="41" t="str">
        <f t="shared" si="121"/>
        <v/>
      </c>
      <c r="BL130" s="41" t="str">
        <f t="shared" si="122"/>
        <v/>
      </c>
      <c r="BM130" s="41" t="str">
        <f t="shared" si="123"/>
        <v/>
      </c>
      <c r="BN130" s="41" t="str">
        <f t="shared" si="124"/>
        <v/>
      </c>
      <c r="BO130" s="41">
        <f t="shared" si="125"/>
        <v>0</v>
      </c>
      <c r="BP130" s="41" t="str">
        <f t="shared" si="126"/>
        <v/>
      </c>
      <c r="BQ130" s="41" t="str">
        <f t="shared" si="127"/>
        <v/>
      </c>
      <c r="BR130" s="41">
        <f t="shared" si="128"/>
        <v>0</v>
      </c>
      <c r="BS130" s="41" t="str">
        <f t="shared" si="137"/>
        <v/>
      </c>
      <c r="BT130" s="41" t="str">
        <f t="shared" si="138"/>
        <v/>
      </c>
      <c r="BU130" s="85" t="str">
        <f t="shared" si="139"/>
        <v>999:99.99</v>
      </c>
      <c r="BV130" s="85" t="str">
        <f t="shared" si="112"/>
        <v>999:99.99</v>
      </c>
      <c r="BW130" s="85" t="str">
        <f t="shared" si="129"/>
        <v>999:99.99</v>
      </c>
      <c r="BX130" s="89" t="str">
        <f t="shared" si="140"/>
        <v>1980/1/1</v>
      </c>
    </row>
    <row r="131" spans="1:76" ht="14.25" hidden="1" x14ac:dyDescent="0.15">
      <c r="A131" s="55" t="str">
        <f t="shared" si="113"/>
        <v/>
      </c>
      <c r="B131" s="64"/>
      <c r="C131" s="65"/>
      <c r="D131" s="65"/>
      <c r="E131" s="65"/>
      <c r="F131" s="66"/>
      <c r="G131" s="66"/>
      <c r="H131" s="66"/>
      <c r="I131" s="66"/>
      <c r="J131" s="66"/>
      <c r="K131" s="67"/>
      <c r="L131" s="67"/>
      <c r="M131" s="66"/>
      <c r="N131" s="67"/>
      <c r="O131" s="67"/>
      <c r="P131" s="66"/>
      <c r="Q131" s="66"/>
      <c r="R131" s="66"/>
      <c r="S131" s="66"/>
      <c r="T131" s="66"/>
      <c r="U131" s="67"/>
      <c r="V131" s="68"/>
      <c r="W131" s="67"/>
      <c r="X131" s="55" t="str">
        <f>IF(B131="","",YEAR(申込書!$B$3)-YEAR(男子申込一覧表!B131))</f>
        <v/>
      </c>
      <c r="Y131" s="138"/>
      <c r="Z131" s="55" t="str">
        <f t="shared" si="114"/>
        <v/>
      </c>
      <c r="AA131" s="12"/>
      <c r="AB131" s="71">
        <f t="shared" si="115"/>
        <v>0</v>
      </c>
      <c r="AC131" s="71">
        <f t="shared" si="116"/>
        <v>0</v>
      </c>
      <c r="AD131" s="71">
        <f t="shared" si="117"/>
        <v>0</v>
      </c>
      <c r="AE131" s="71">
        <f t="shared" si="118"/>
        <v>0</v>
      </c>
      <c r="AF131" s="71">
        <f t="shared" si="134"/>
        <v>0</v>
      </c>
      <c r="AG131" s="72" t="str">
        <f>IF(F131="","",IF(V131="",申込書!$AB$6,LEFT(V131,2)&amp;RIGHT(V131,3)))</f>
        <v/>
      </c>
      <c r="AH131" s="72" t="str">
        <f t="shared" si="135"/>
        <v/>
      </c>
      <c r="AI131" s="72" t="str">
        <f t="shared" si="136"/>
        <v/>
      </c>
      <c r="AJ131" s="73"/>
      <c r="AQ131" s="40">
        <v>124</v>
      </c>
      <c r="AR131" s="40">
        <f t="shared" si="131"/>
        <v>0</v>
      </c>
      <c r="AS131" s="40" t="str">
        <f t="shared" si="132"/>
        <v/>
      </c>
      <c r="AT131" s="56">
        <f t="shared" si="119"/>
        <v>0</v>
      </c>
      <c r="AU131" s="56" t="str">
        <f t="shared" si="102"/>
        <v/>
      </c>
      <c r="AV131" s="56" t="str">
        <f t="shared" si="133"/>
        <v/>
      </c>
      <c r="AW131" s="56" t="str">
        <f t="shared" si="103"/>
        <v/>
      </c>
      <c r="AX131" s="56" t="str">
        <f t="shared" si="104"/>
        <v/>
      </c>
      <c r="AY131" s="56">
        <v>5</v>
      </c>
      <c r="AZ131" s="56" t="str">
        <f t="shared" si="130"/>
        <v xml:space="preserve"> </v>
      </c>
      <c r="BA131" s="56">
        <v>124</v>
      </c>
      <c r="BB131" s="56" t="str">
        <f t="shared" si="105"/>
        <v/>
      </c>
      <c r="BC131" s="56" t="str">
        <f t="shared" si="106"/>
        <v>19000100</v>
      </c>
      <c r="BD131" s="56" t="str">
        <f t="shared" si="87"/>
        <v/>
      </c>
      <c r="BE131" s="56" t="str">
        <f t="shared" si="88"/>
        <v/>
      </c>
      <c r="BF131" s="56" t="str">
        <f t="shared" si="101"/>
        <v/>
      </c>
      <c r="BG131" s="56">
        <f t="shared" si="107"/>
        <v>0</v>
      </c>
      <c r="BH131" s="56">
        <f t="shared" si="108"/>
        <v>0</v>
      </c>
      <c r="BI131" s="56">
        <f t="shared" si="109"/>
        <v>0</v>
      </c>
      <c r="BJ131" s="41" t="str">
        <f t="shared" si="120"/>
        <v/>
      </c>
      <c r="BK131" s="41" t="str">
        <f t="shared" si="121"/>
        <v/>
      </c>
      <c r="BL131" s="41" t="str">
        <f t="shared" si="122"/>
        <v/>
      </c>
      <c r="BM131" s="41" t="str">
        <f t="shared" si="123"/>
        <v/>
      </c>
      <c r="BN131" s="41" t="str">
        <f t="shared" si="124"/>
        <v/>
      </c>
      <c r="BO131" s="41">
        <f t="shared" si="125"/>
        <v>0</v>
      </c>
      <c r="BP131" s="41" t="str">
        <f t="shared" si="126"/>
        <v/>
      </c>
      <c r="BQ131" s="41" t="str">
        <f t="shared" si="127"/>
        <v/>
      </c>
      <c r="BR131" s="41">
        <f t="shared" si="128"/>
        <v>0</v>
      </c>
      <c r="BS131" s="41" t="str">
        <f t="shared" si="137"/>
        <v/>
      </c>
      <c r="BT131" s="41" t="str">
        <f t="shared" si="138"/>
        <v/>
      </c>
      <c r="BU131" s="85" t="str">
        <f t="shared" si="139"/>
        <v>999:99.99</v>
      </c>
      <c r="BV131" s="85" t="str">
        <f t="shared" si="112"/>
        <v>999:99.99</v>
      </c>
      <c r="BW131" s="85" t="str">
        <f t="shared" si="129"/>
        <v>999:99.99</v>
      </c>
      <c r="BX131" s="89" t="str">
        <f t="shared" si="140"/>
        <v>1980/1/1</v>
      </c>
    </row>
    <row r="132" spans="1:76" ht="14.25" hidden="1" x14ac:dyDescent="0.15">
      <c r="A132" s="55" t="str">
        <f t="shared" si="113"/>
        <v/>
      </c>
      <c r="B132" s="64"/>
      <c r="C132" s="65"/>
      <c r="D132" s="65"/>
      <c r="E132" s="65"/>
      <c r="F132" s="66"/>
      <c r="G132" s="66"/>
      <c r="H132" s="66"/>
      <c r="I132" s="66"/>
      <c r="J132" s="66"/>
      <c r="K132" s="67"/>
      <c r="L132" s="67"/>
      <c r="M132" s="66"/>
      <c r="N132" s="67"/>
      <c r="O132" s="67"/>
      <c r="P132" s="66"/>
      <c r="Q132" s="66"/>
      <c r="R132" s="66"/>
      <c r="S132" s="66"/>
      <c r="T132" s="66"/>
      <c r="U132" s="67"/>
      <c r="V132" s="68"/>
      <c r="W132" s="67"/>
      <c r="X132" s="55" t="str">
        <f>IF(B132="","",YEAR(申込書!$B$3)-YEAR(男子申込一覧表!B132))</f>
        <v/>
      </c>
      <c r="Y132" s="138"/>
      <c r="Z132" s="55" t="str">
        <f t="shared" si="114"/>
        <v/>
      </c>
      <c r="AA132" s="12"/>
      <c r="AB132" s="71">
        <f t="shared" si="115"/>
        <v>0</v>
      </c>
      <c r="AC132" s="71">
        <f t="shared" si="116"/>
        <v>0</v>
      </c>
      <c r="AD132" s="71">
        <f t="shared" si="117"/>
        <v>0</v>
      </c>
      <c r="AE132" s="71">
        <f t="shared" si="118"/>
        <v>0</v>
      </c>
      <c r="AF132" s="71">
        <f t="shared" si="134"/>
        <v>0</v>
      </c>
      <c r="AG132" s="72" t="str">
        <f>IF(F132="","",IF(V132="",申込書!$AB$6,LEFT(V132,2)&amp;RIGHT(V132,3)))</f>
        <v/>
      </c>
      <c r="AH132" s="72" t="str">
        <f t="shared" si="135"/>
        <v/>
      </c>
      <c r="AI132" s="72" t="str">
        <f t="shared" si="136"/>
        <v/>
      </c>
      <c r="AJ132" s="73"/>
      <c r="AQ132" s="40">
        <v>125</v>
      </c>
      <c r="AR132" s="40">
        <f t="shared" si="131"/>
        <v>0</v>
      </c>
      <c r="AS132" s="40" t="str">
        <f t="shared" si="132"/>
        <v/>
      </c>
      <c r="AT132" s="56">
        <f t="shared" si="119"/>
        <v>0</v>
      </c>
      <c r="AU132" s="56" t="str">
        <f t="shared" si="102"/>
        <v/>
      </c>
      <c r="AV132" s="56" t="str">
        <f t="shared" si="133"/>
        <v/>
      </c>
      <c r="AW132" s="56" t="str">
        <f t="shared" si="103"/>
        <v/>
      </c>
      <c r="AX132" s="56" t="str">
        <f t="shared" si="104"/>
        <v/>
      </c>
      <c r="AY132" s="56">
        <v>5</v>
      </c>
      <c r="AZ132" s="56" t="str">
        <f t="shared" si="130"/>
        <v xml:space="preserve"> </v>
      </c>
      <c r="BA132" s="56">
        <v>125</v>
      </c>
      <c r="BB132" s="56" t="str">
        <f t="shared" si="105"/>
        <v/>
      </c>
      <c r="BC132" s="56" t="str">
        <f t="shared" si="106"/>
        <v>19000100</v>
      </c>
      <c r="BD132" s="56" t="str">
        <f t="shared" si="87"/>
        <v/>
      </c>
      <c r="BE132" s="56" t="str">
        <f t="shared" si="88"/>
        <v/>
      </c>
      <c r="BF132" s="56" t="str">
        <f t="shared" si="101"/>
        <v/>
      </c>
      <c r="BG132" s="56">
        <f t="shared" si="107"/>
        <v>0</v>
      </c>
      <c r="BH132" s="56">
        <f t="shared" si="108"/>
        <v>0</v>
      </c>
      <c r="BI132" s="56">
        <f t="shared" si="109"/>
        <v>0</v>
      </c>
      <c r="BJ132" s="41" t="str">
        <f t="shared" si="120"/>
        <v/>
      </c>
      <c r="BK132" s="41" t="str">
        <f t="shared" si="121"/>
        <v/>
      </c>
      <c r="BL132" s="41" t="str">
        <f t="shared" si="122"/>
        <v/>
      </c>
      <c r="BM132" s="41" t="str">
        <f t="shared" si="123"/>
        <v/>
      </c>
      <c r="BN132" s="41" t="str">
        <f t="shared" si="124"/>
        <v/>
      </c>
      <c r="BO132" s="41">
        <f t="shared" si="125"/>
        <v>0</v>
      </c>
      <c r="BP132" s="41" t="str">
        <f t="shared" si="126"/>
        <v/>
      </c>
      <c r="BQ132" s="41" t="str">
        <f t="shared" si="127"/>
        <v/>
      </c>
      <c r="BR132" s="41">
        <f t="shared" si="128"/>
        <v>0</v>
      </c>
      <c r="BS132" s="41" t="str">
        <f t="shared" si="137"/>
        <v/>
      </c>
      <c r="BT132" s="41" t="str">
        <f t="shared" si="138"/>
        <v/>
      </c>
      <c r="BU132" s="85" t="str">
        <f t="shared" si="139"/>
        <v>999:99.99</v>
      </c>
      <c r="BV132" s="85" t="str">
        <f t="shared" si="112"/>
        <v>999:99.99</v>
      </c>
      <c r="BW132" s="85" t="str">
        <f t="shared" si="129"/>
        <v>999:99.99</v>
      </c>
      <c r="BX132" s="89" t="str">
        <f t="shared" si="140"/>
        <v>1980/1/1</v>
      </c>
    </row>
    <row r="133" spans="1:76" ht="14.25" hidden="1" x14ac:dyDescent="0.15">
      <c r="A133" s="55" t="str">
        <f t="shared" si="113"/>
        <v/>
      </c>
      <c r="B133" s="64"/>
      <c r="C133" s="65"/>
      <c r="D133" s="65"/>
      <c r="E133" s="65"/>
      <c r="F133" s="66"/>
      <c r="G133" s="66"/>
      <c r="H133" s="66"/>
      <c r="I133" s="66"/>
      <c r="J133" s="66"/>
      <c r="K133" s="67"/>
      <c r="L133" s="67"/>
      <c r="M133" s="66"/>
      <c r="N133" s="67"/>
      <c r="O133" s="67"/>
      <c r="P133" s="66"/>
      <c r="Q133" s="66"/>
      <c r="R133" s="66"/>
      <c r="S133" s="66"/>
      <c r="T133" s="66"/>
      <c r="U133" s="67"/>
      <c r="V133" s="68"/>
      <c r="W133" s="67"/>
      <c r="X133" s="55" t="str">
        <f>IF(B133="","",YEAR(申込書!$B$3)-YEAR(男子申込一覧表!B133))</f>
        <v/>
      </c>
      <c r="Y133" s="138"/>
      <c r="Z133" s="55" t="str">
        <f t="shared" si="114"/>
        <v/>
      </c>
      <c r="AA133" s="12"/>
      <c r="AB133" s="71">
        <f t="shared" si="115"/>
        <v>0</v>
      </c>
      <c r="AC133" s="71">
        <f t="shared" si="116"/>
        <v>0</v>
      </c>
      <c r="AD133" s="71">
        <f t="shared" si="117"/>
        <v>0</v>
      </c>
      <c r="AE133" s="71">
        <f t="shared" si="118"/>
        <v>0</v>
      </c>
      <c r="AF133" s="71">
        <f t="shared" si="134"/>
        <v>0</v>
      </c>
      <c r="AG133" s="72" t="str">
        <f>IF(F133="","",IF(V133="",申込書!$AB$6,LEFT(V133,2)&amp;RIGHT(V133,3)))</f>
        <v/>
      </c>
      <c r="AH133" s="72" t="str">
        <f t="shared" si="135"/>
        <v/>
      </c>
      <c r="AI133" s="72" t="str">
        <f t="shared" si="136"/>
        <v/>
      </c>
      <c r="AJ133" s="73"/>
      <c r="AQ133" s="40">
        <v>126</v>
      </c>
      <c r="AR133" s="40">
        <f t="shared" si="131"/>
        <v>0</v>
      </c>
      <c r="AS133" s="40" t="str">
        <f t="shared" si="132"/>
        <v/>
      </c>
      <c r="AT133" s="56">
        <f t="shared" si="119"/>
        <v>0</v>
      </c>
      <c r="AU133" s="56" t="str">
        <f t="shared" si="102"/>
        <v/>
      </c>
      <c r="AV133" s="56" t="str">
        <f t="shared" si="133"/>
        <v/>
      </c>
      <c r="AW133" s="56" t="str">
        <f t="shared" si="103"/>
        <v/>
      </c>
      <c r="AX133" s="56" t="str">
        <f t="shared" si="104"/>
        <v/>
      </c>
      <c r="AY133" s="56">
        <v>5</v>
      </c>
      <c r="AZ133" s="56" t="str">
        <f t="shared" si="130"/>
        <v xml:space="preserve"> </v>
      </c>
      <c r="BA133" s="56">
        <v>126</v>
      </c>
      <c r="BB133" s="56" t="str">
        <f t="shared" si="105"/>
        <v/>
      </c>
      <c r="BC133" s="56" t="str">
        <f t="shared" si="106"/>
        <v>19000100</v>
      </c>
      <c r="BD133" s="56" t="str">
        <f t="shared" si="87"/>
        <v/>
      </c>
      <c r="BE133" s="56" t="str">
        <f t="shared" si="88"/>
        <v/>
      </c>
      <c r="BF133" s="56" t="str">
        <f t="shared" si="101"/>
        <v/>
      </c>
      <c r="BG133" s="56">
        <f t="shared" si="107"/>
        <v>0</v>
      </c>
      <c r="BH133" s="56">
        <f t="shared" si="108"/>
        <v>0</v>
      </c>
      <c r="BI133" s="56">
        <f t="shared" si="109"/>
        <v>0</v>
      </c>
      <c r="BJ133" s="41" t="str">
        <f t="shared" si="120"/>
        <v/>
      </c>
      <c r="BK133" s="41" t="str">
        <f t="shared" si="121"/>
        <v/>
      </c>
      <c r="BL133" s="41" t="str">
        <f t="shared" si="122"/>
        <v/>
      </c>
      <c r="BM133" s="41" t="str">
        <f t="shared" si="123"/>
        <v/>
      </c>
      <c r="BN133" s="41" t="str">
        <f t="shared" si="124"/>
        <v/>
      </c>
      <c r="BO133" s="41">
        <f t="shared" si="125"/>
        <v>0</v>
      </c>
      <c r="BP133" s="41" t="str">
        <f t="shared" si="126"/>
        <v/>
      </c>
      <c r="BQ133" s="41" t="str">
        <f t="shared" si="127"/>
        <v/>
      </c>
      <c r="BR133" s="41">
        <f t="shared" si="128"/>
        <v>0</v>
      </c>
      <c r="BS133" s="41" t="str">
        <f t="shared" si="137"/>
        <v/>
      </c>
      <c r="BT133" s="41" t="str">
        <f t="shared" si="138"/>
        <v/>
      </c>
      <c r="BU133" s="85" t="str">
        <f t="shared" si="139"/>
        <v>999:99.99</v>
      </c>
      <c r="BV133" s="85" t="str">
        <f t="shared" si="112"/>
        <v>999:99.99</v>
      </c>
      <c r="BW133" s="85" t="str">
        <f t="shared" si="129"/>
        <v>999:99.99</v>
      </c>
      <c r="BX133" s="89" t="str">
        <f t="shared" si="140"/>
        <v>1980/1/1</v>
      </c>
    </row>
    <row r="134" spans="1:76" ht="14.25" hidden="1" x14ac:dyDescent="0.15">
      <c r="A134" s="55" t="str">
        <f t="shared" si="113"/>
        <v/>
      </c>
      <c r="B134" s="64"/>
      <c r="C134" s="65"/>
      <c r="D134" s="65"/>
      <c r="E134" s="65"/>
      <c r="F134" s="66"/>
      <c r="G134" s="66"/>
      <c r="H134" s="66"/>
      <c r="I134" s="66"/>
      <c r="J134" s="66"/>
      <c r="K134" s="67"/>
      <c r="L134" s="67"/>
      <c r="M134" s="66"/>
      <c r="N134" s="67"/>
      <c r="O134" s="67"/>
      <c r="P134" s="66"/>
      <c r="Q134" s="66"/>
      <c r="R134" s="66"/>
      <c r="S134" s="66"/>
      <c r="T134" s="66"/>
      <c r="U134" s="67"/>
      <c r="V134" s="68"/>
      <c r="W134" s="67"/>
      <c r="X134" s="55" t="str">
        <f>IF(B134="","",YEAR(申込書!$B$3)-YEAR(男子申込一覧表!B134))</f>
        <v/>
      </c>
      <c r="Y134" s="138"/>
      <c r="Z134" s="55" t="str">
        <f t="shared" si="114"/>
        <v/>
      </c>
      <c r="AA134" s="12"/>
      <c r="AB134" s="71">
        <f t="shared" si="115"/>
        <v>0</v>
      </c>
      <c r="AC134" s="71">
        <f t="shared" si="116"/>
        <v>0</v>
      </c>
      <c r="AD134" s="71">
        <f t="shared" si="117"/>
        <v>0</v>
      </c>
      <c r="AE134" s="71">
        <f t="shared" si="118"/>
        <v>0</v>
      </c>
      <c r="AF134" s="71">
        <f t="shared" si="134"/>
        <v>0</v>
      </c>
      <c r="AG134" s="72" t="str">
        <f>IF(F134="","",IF(V134="",申込書!$AB$6,LEFT(V134,2)&amp;RIGHT(V134,3)))</f>
        <v/>
      </c>
      <c r="AH134" s="72" t="str">
        <f t="shared" si="135"/>
        <v/>
      </c>
      <c r="AI134" s="72" t="str">
        <f t="shared" si="136"/>
        <v/>
      </c>
      <c r="AJ134" s="73"/>
      <c r="AQ134" s="40">
        <v>127</v>
      </c>
      <c r="AR134" s="40">
        <f t="shared" si="131"/>
        <v>0</v>
      </c>
      <c r="AS134" s="40" t="str">
        <f t="shared" si="132"/>
        <v/>
      </c>
      <c r="AT134" s="56">
        <f t="shared" si="119"/>
        <v>0</v>
      </c>
      <c r="AU134" s="56" t="str">
        <f t="shared" si="102"/>
        <v/>
      </c>
      <c r="AV134" s="56" t="str">
        <f t="shared" si="133"/>
        <v/>
      </c>
      <c r="AW134" s="56" t="str">
        <f t="shared" si="103"/>
        <v/>
      </c>
      <c r="AX134" s="56" t="str">
        <f t="shared" si="104"/>
        <v/>
      </c>
      <c r="AY134" s="56">
        <v>5</v>
      </c>
      <c r="AZ134" s="56" t="str">
        <f t="shared" si="130"/>
        <v xml:space="preserve"> </v>
      </c>
      <c r="BA134" s="56">
        <v>127</v>
      </c>
      <c r="BB134" s="56" t="str">
        <f t="shared" si="105"/>
        <v/>
      </c>
      <c r="BC134" s="56" t="str">
        <f t="shared" si="106"/>
        <v>19000100</v>
      </c>
      <c r="BD134" s="56" t="str">
        <f t="shared" si="87"/>
        <v/>
      </c>
      <c r="BE134" s="56" t="str">
        <f t="shared" si="88"/>
        <v/>
      </c>
      <c r="BF134" s="56" t="str">
        <f t="shared" si="101"/>
        <v/>
      </c>
      <c r="BG134" s="56">
        <f t="shared" si="107"/>
        <v>0</v>
      </c>
      <c r="BH134" s="56">
        <f t="shared" si="108"/>
        <v>0</v>
      </c>
      <c r="BI134" s="56">
        <f t="shared" si="109"/>
        <v>0</v>
      </c>
      <c r="BJ134" s="41" t="str">
        <f t="shared" si="120"/>
        <v/>
      </c>
      <c r="BK134" s="41" t="str">
        <f t="shared" si="121"/>
        <v/>
      </c>
      <c r="BL134" s="41" t="str">
        <f t="shared" si="122"/>
        <v/>
      </c>
      <c r="BM134" s="41" t="str">
        <f t="shared" si="123"/>
        <v/>
      </c>
      <c r="BN134" s="41" t="str">
        <f t="shared" si="124"/>
        <v/>
      </c>
      <c r="BO134" s="41">
        <f t="shared" si="125"/>
        <v>0</v>
      </c>
      <c r="BP134" s="41" t="str">
        <f t="shared" si="126"/>
        <v/>
      </c>
      <c r="BQ134" s="41" t="str">
        <f t="shared" si="127"/>
        <v/>
      </c>
      <c r="BR134" s="41">
        <f t="shared" si="128"/>
        <v>0</v>
      </c>
      <c r="BS134" s="41" t="str">
        <f t="shared" si="137"/>
        <v/>
      </c>
      <c r="BT134" s="41" t="str">
        <f t="shared" si="138"/>
        <v/>
      </c>
      <c r="BU134" s="85" t="str">
        <f t="shared" si="139"/>
        <v>999:99.99</v>
      </c>
      <c r="BV134" s="85" t="str">
        <f t="shared" si="112"/>
        <v>999:99.99</v>
      </c>
      <c r="BW134" s="85" t="str">
        <f t="shared" si="129"/>
        <v>999:99.99</v>
      </c>
      <c r="BX134" s="89" t="str">
        <f t="shared" si="140"/>
        <v>1980/1/1</v>
      </c>
    </row>
    <row r="135" spans="1:76" ht="14.25" hidden="1" x14ac:dyDescent="0.15">
      <c r="A135" s="55" t="str">
        <f t="shared" si="113"/>
        <v/>
      </c>
      <c r="B135" s="64"/>
      <c r="C135" s="65"/>
      <c r="D135" s="65"/>
      <c r="E135" s="65"/>
      <c r="F135" s="66"/>
      <c r="G135" s="66"/>
      <c r="H135" s="66"/>
      <c r="I135" s="66"/>
      <c r="J135" s="66"/>
      <c r="K135" s="67"/>
      <c r="L135" s="67"/>
      <c r="M135" s="66"/>
      <c r="N135" s="67"/>
      <c r="O135" s="67"/>
      <c r="P135" s="66"/>
      <c r="Q135" s="66"/>
      <c r="R135" s="66"/>
      <c r="S135" s="66"/>
      <c r="T135" s="66"/>
      <c r="U135" s="67"/>
      <c r="V135" s="68"/>
      <c r="W135" s="67"/>
      <c r="X135" s="55" t="str">
        <f>IF(B135="","",YEAR(申込書!$B$3)-YEAR(男子申込一覧表!B135))</f>
        <v/>
      </c>
      <c r="Y135" s="138"/>
      <c r="Z135" s="55" t="str">
        <f t="shared" si="114"/>
        <v/>
      </c>
      <c r="AA135" s="12"/>
      <c r="AB135" s="71">
        <f t="shared" si="115"/>
        <v>0</v>
      </c>
      <c r="AC135" s="71">
        <f t="shared" si="116"/>
        <v>0</v>
      </c>
      <c r="AD135" s="71">
        <f t="shared" si="117"/>
        <v>0</v>
      </c>
      <c r="AE135" s="71">
        <f t="shared" si="118"/>
        <v>0</v>
      </c>
      <c r="AF135" s="71">
        <f t="shared" si="134"/>
        <v>0</v>
      </c>
      <c r="AG135" s="72" t="str">
        <f>IF(F135="","",IF(V135="",申込書!$AB$6,LEFT(V135,2)&amp;RIGHT(V135,3)))</f>
        <v/>
      </c>
      <c r="AH135" s="72" t="str">
        <f t="shared" si="135"/>
        <v/>
      </c>
      <c r="AI135" s="72" t="str">
        <f t="shared" si="136"/>
        <v/>
      </c>
      <c r="AJ135" s="73"/>
      <c r="AQ135" s="40">
        <v>128</v>
      </c>
      <c r="AR135" s="40">
        <f t="shared" si="131"/>
        <v>0</v>
      </c>
      <c r="AS135" s="40" t="str">
        <f t="shared" si="132"/>
        <v/>
      </c>
      <c r="AT135" s="56">
        <f t="shared" si="119"/>
        <v>0</v>
      </c>
      <c r="AU135" s="56" t="str">
        <f t="shared" si="102"/>
        <v/>
      </c>
      <c r="AV135" s="56" t="str">
        <f t="shared" si="133"/>
        <v/>
      </c>
      <c r="AW135" s="56" t="str">
        <f t="shared" si="103"/>
        <v/>
      </c>
      <c r="AX135" s="56" t="str">
        <f t="shared" si="104"/>
        <v/>
      </c>
      <c r="AY135" s="56">
        <v>5</v>
      </c>
      <c r="AZ135" s="56" t="str">
        <f t="shared" si="130"/>
        <v xml:space="preserve"> </v>
      </c>
      <c r="BA135" s="56">
        <v>128</v>
      </c>
      <c r="BB135" s="56" t="str">
        <f t="shared" si="105"/>
        <v/>
      </c>
      <c r="BC135" s="56" t="str">
        <f t="shared" si="106"/>
        <v>19000100</v>
      </c>
      <c r="BD135" s="56" t="str">
        <f t="shared" ref="BD135:BD198" si="141">IF(B135="","",4)</f>
        <v/>
      </c>
      <c r="BE135" s="56" t="str">
        <f t="shared" ref="BE135:BE198" si="142">IF(B135="","",IF(ISERROR(VLOOKUP($Y135,$CA$21:$CC$26,3,0)),"",VLOOKUP($Y135,$CA$21:$CC$26,3,0)))</f>
        <v/>
      </c>
      <c r="BF135" s="56" t="str">
        <f t="shared" si="101"/>
        <v/>
      </c>
      <c r="BG135" s="56">
        <f t="shared" si="107"/>
        <v>0</v>
      </c>
      <c r="BH135" s="56">
        <f t="shared" si="108"/>
        <v>0</v>
      </c>
      <c r="BI135" s="56">
        <f t="shared" si="109"/>
        <v>0</v>
      </c>
      <c r="BJ135" s="41" t="str">
        <f t="shared" si="120"/>
        <v/>
      </c>
      <c r="BK135" s="41" t="str">
        <f t="shared" si="121"/>
        <v/>
      </c>
      <c r="BL135" s="41" t="str">
        <f t="shared" si="122"/>
        <v/>
      </c>
      <c r="BM135" s="41" t="str">
        <f t="shared" si="123"/>
        <v/>
      </c>
      <c r="BN135" s="41" t="str">
        <f t="shared" si="124"/>
        <v/>
      </c>
      <c r="BO135" s="41">
        <f t="shared" si="125"/>
        <v>0</v>
      </c>
      <c r="BP135" s="41" t="str">
        <f t="shared" si="126"/>
        <v/>
      </c>
      <c r="BQ135" s="41" t="str">
        <f t="shared" si="127"/>
        <v/>
      </c>
      <c r="BR135" s="41">
        <f t="shared" si="128"/>
        <v>0</v>
      </c>
      <c r="BS135" s="41" t="str">
        <f t="shared" si="137"/>
        <v/>
      </c>
      <c r="BT135" s="41" t="str">
        <f t="shared" si="138"/>
        <v/>
      </c>
      <c r="BU135" s="85" t="str">
        <f t="shared" si="139"/>
        <v>999:99.99</v>
      </c>
      <c r="BV135" s="85" t="str">
        <f t="shared" si="112"/>
        <v>999:99.99</v>
      </c>
      <c r="BW135" s="85" t="str">
        <f t="shared" si="129"/>
        <v>999:99.99</v>
      </c>
      <c r="BX135" s="89" t="str">
        <f t="shared" si="140"/>
        <v>1980/1/1</v>
      </c>
    </row>
    <row r="136" spans="1:76" ht="14.25" hidden="1" x14ac:dyDescent="0.15">
      <c r="A136" s="55" t="str">
        <f t="shared" si="113"/>
        <v/>
      </c>
      <c r="B136" s="64"/>
      <c r="C136" s="65"/>
      <c r="D136" s="65"/>
      <c r="E136" s="65"/>
      <c r="F136" s="66"/>
      <c r="G136" s="66"/>
      <c r="H136" s="66"/>
      <c r="I136" s="66"/>
      <c r="J136" s="66"/>
      <c r="K136" s="67"/>
      <c r="L136" s="67"/>
      <c r="M136" s="66"/>
      <c r="N136" s="67"/>
      <c r="O136" s="67"/>
      <c r="P136" s="66"/>
      <c r="Q136" s="66"/>
      <c r="R136" s="66"/>
      <c r="S136" s="66"/>
      <c r="T136" s="66"/>
      <c r="U136" s="67"/>
      <c r="V136" s="68"/>
      <c r="W136" s="67"/>
      <c r="X136" s="55" t="str">
        <f>IF(B136="","",YEAR(申込書!$B$3)-YEAR(男子申込一覧表!B136))</f>
        <v/>
      </c>
      <c r="Y136" s="138"/>
      <c r="Z136" s="55" t="str">
        <f t="shared" si="114"/>
        <v/>
      </c>
      <c r="AA136" s="12"/>
      <c r="AB136" s="71">
        <f t="shared" si="115"/>
        <v>0</v>
      </c>
      <c r="AC136" s="71">
        <f t="shared" si="116"/>
        <v>0</v>
      </c>
      <c r="AD136" s="71">
        <f t="shared" si="117"/>
        <v>0</v>
      </c>
      <c r="AE136" s="71">
        <f t="shared" si="118"/>
        <v>0</v>
      </c>
      <c r="AF136" s="71">
        <f t="shared" si="134"/>
        <v>0</v>
      </c>
      <c r="AG136" s="72" t="str">
        <f>IF(F136="","",IF(V136="",申込書!$AB$6,LEFT(V136,2)&amp;RIGHT(V136,3)))</f>
        <v/>
      </c>
      <c r="AH136" s="72" t="str">
        <f t="shared" si="135"/>
        <v/>
      </c>
      <c r="AI136" s="72" t="str">
        <f t="shared" si="136"/>
        <v/>
      </c>
      <c r="AJ136" s="73"/>
      <c r="AQ136" s="40">
        <v>129</v>
      </c>
      <c r="AR136" s="40">
        <f t="shared" si="131"/>
        <v>0</v>
      </c>
      <c r="AS136" s="40" t="str">
        <f t="shared" si="132"/>
        <v/>
      </c>
      <c r="AT136" s="56">
        <f t="shared" si="119"/>
        <v>0</v>
      </c>
      <c r="AU136" s="56" t="str">
        <f t="shared" si="102"/>
        <v/>
      </c>
      <c r="AV136" s="56" t="str">
        <f t="shared" si="133"/>
        <v/>
      </c>
      <c r="AW136" s="56" t="str">
        <f t="shared" si="103"/>
        <v/>
      </c>
      <c r="AX136" s="56" t="str">
        <f t="shared" si="104"/>
        <v/>
      </c>
      <c r="AY136" s="56">
        <v>5</v>
      </c>
      <c r="AZ136" s="56" t="str">
        <f t="shared" si="130"/>
        <v xml:space="preserve"> </v>
      </c>
      <c r="BA136" s="56">
        <v>129</v>
      </c>
      <c r="BB136" s="56" t="str">
        <f t="shared" si="105"/>
        <v/>
      </c>
      <c r="BC136" s="56" t="str">
        <f t="shared" si="106"/>
        <v>19000100</v>
      </c>
      <c r="BD136" s="56" t="str">
        <f t="shared" si="141"/>
        <v/>
      </c>
      <c r="BE136" s="56" t="str">
        <f t="shared" si="142"/>
        <v/>
      </c>
      <c r="BF136" s="56" t="str">
        <f t="shared" si="101"/>
        <v/>
      </c>
      <c r="BG136" s="56">
        <f t="shared" si="107"/>
        <v>0</v>
      </c>
      <c r="BH136" s="56">
        <f t="shared" si="108"/>
        <v>0</v>
      </c>
      <c r="BI136" s="56">
        <f t="shared" si="109"/>
        <v>0</v>
      </c>
      <c r="BJ136" s="41" t="str">
        <f t="shared" si="120"/>
        <v/>
      </c>
      <c r="BK136" s="41" t="str">
        <f t="shared" si="121"/>
        <v/>
      </c>
      <c r="BL136" s="41" t="str">
        <f t="shared" si="122"/>
        <v/>
      </c>
      <c r="BM136" s="41" t="str">
        <f t="shared" si="123"/>
        <v/>
      </c>
      <c r="BN136" s="41" t="str">
        <f t="shared" si="124"/>
        <v/>
      </c>
      <c r="BO136" s="41">
        <f t="shared" si="125"/>
        <v>0</v>
      </c>
      <c r="BP136" s="41" t="str">
        <f t="shared" si="126"/>
        <v/>
      </c>
      <c r="BQ136" s="41" t="str">
        <f t="shared" si="127"/>
        <v/>
      </c>
      <c r="BR136" s="41">
        <f t="shared" si="128"/>
        <v>0</v>
      </c>
      <c r="BS136" s="41" t="str">
        <f t="shared" si="137"/>
        <v/>
      </c>
      <c r="BT136" s="41" t="str">
        <f t="shared" si="138"/>
        <v/>
      </c>
      <c r="BU136" s="85" t="str">
        <f t="shared" si="139"/>
        <v>999:99.99</v>
      </c>
      <c r="BV136" s="85" t="str">
        <f t="shared" si="112"/>
        <v>999:99.99</v>
      </c>
      <c r="BW136" s="85" t="str">
        <f t="shared" si="129"/>
        <v>999:99.99</v>
      </c>
      <c r="BX136" s="89" t="str">
        <f t="shared" si="140"/>
        <v>1980/1/1</v>
      </c>
    </row>
    <row r="137" spans="1:76" ht="14.25" hidden="1" x14ac:dyDescent="0.15">
      <c r="A137" s="55" t="str">
        <f t="shared" si="113"/>
        <v/>
      </c>
      <c r="B137" s="64"/>
      <c r="C137" s="65"/>
      <c r="D137" s="65"/>
      <c r="E137" s="65"/>
      <c r="F137" s="66"/>
      <c r="G137" s="66"/>
      <c r="H137" s="66"/>
      <c r="I137" s="66"/>
      <c r="J137" s="66"/>
      <c r="K137" s="67"/>
      <c r="L137" s="67"/>
      <c r="M137" s="66"/>
      <c r="N137" s="67"/>
      <c r="O137" s="67"/>
      <c r="P137" s="66"/>
      <c r="Q137" s="66"/>
      <c r="R137" s="66"/>
      <c r="S137" s="66"/>
      <c r="T137" s="66"/>
      <c r="U137" s="67"/>
      <c r="V137" s="68"/>
      <c r="W137" s="67"/>
      <c r="X137" s="55" t="str">
        <f>IF(B137="","",YEAR(申込書!$B$3)-YEAR(男子申込一覧表!B137))</f>
        <v/>
      </c>
      <c r="Y137" s="138"/>
      <c r="Z137" s="55" t="str">
        <f t="shared" si="114"/>
        <v/>
      </c>
      <c r="AA137" s="12"/>
      <c r="AB137" s="71">
        <f t="shared" si="115"/>
        <v>0</v>
      </c>
      <c r="AC137" s="71">
        <f t="shared" si="116"/>
        <v>0</v>
      </c>
      <c r="AD137" s="71">
        <f t="shared" si="117"/>
        <v>0</v>
      </c>
      <c r="AE137" s="71">
        <f t="shared" si="118"/>
        <v>0</v>
      </c>
      <c r="AF137" s="71">
        <f t="shared" si="134"/>
        <v>0</v>
      </c>
      <c r="AG137" s="72" t="str">
        <f>IF(F137="","",IF(V137="",申込書!$AB$6,LEFT(V137,2)&amp;RIGHT(V137,3)))</f>
        <v/>
      </c>
      <c r="AH137" s="72" t="str">
        <f t="shared" si="135"/>
        <v/>
      </c>
      <c r="AI137" s="72" t="str">
        <f t="shared" si="136"/>
        <v/>
      </c>
      <c r="AJ137" s="73"/>
      <c r="AQ137" s="40">
        <v>130</v>
      </c>
      <c r="AR137" s="40">
        <f t="shared" si="131"/>
        <v>0</v>
      </c>
      <c r="AS137" s="40" t="str">
        <f t="shared" si="132"/>
        <v/>
      </c>
      <c r="AT137" s="56">
        <f t="shared" si="119"/>
        <v>0</v>
      </c>
      <c r="AU137" s="56" t="str">
        <f t="shared" si="102"/>
        <v/>
      </c>
      <c r="AV137" s="56" t="str">
        <f t="shared" si="133"/>
        <v/>
      </c>
      <c r="AW137" s="56" t="str">
        <f t="shared" si="103"/>
        <v/>
      </c>
      <c r="AX137" s="56" t="str">
        <f t="shared" si="104"/>
        <v/>
      </c>
      <c r="AY137" s="56">
        <v>5</v>
      </c>
      <c r="AZ137" s="56" t="str">
        <f t="shared" si="130"/>
        <v xml:space="preserve"> </v>
      </c>
      <c r="BA137" s="56">
        <v>130</v>
      </c>
      <c r="BB137" s="56" t="str">
        <f t="shared" si="105"/>
        <v/>
      </c>
      <c r="BC137" s="56" t="str">
        <f t="shared" si="106"/>
        <v>19000100</v>
      </c>
      <c r="BD137" s="56" t="str">
        <f t="shared" si="141"/>
        <v/>
      </c>
      <c r="BE137" s="56" t="str">
        <f t="shared" si="142"/>
        <v/>
      </c>
      <c r="BF137" s="56" t="str">
        <f t="shared" si="101"/>
        <v/>
      </c>
      <c r="BG137" s="56">
        <f t="shared" si="107"/>
        <v>0</v>
      </c>
      <c r="BH137" s="56">
        <f t="shared" si="108"/>
        <v>0</v>
      </c>
      <c r="BI137" s="56">
        <f t="shared" si="109"/>
        <v>0</v>
      </c>
      <c r="BJ137" s="41" t="str">
        <f t="shared" si="120"/>
        <v/>
      </c>
      <c r="BK137" s="41" t="str">
        <f t="shared" si="121"/>
        <v/>
      </c>
      <c r="BL137" s="41" t="str">
        <f t="shared" si="122"/>
        <v/>
      </c>
      <c r="BM137" s="41" t="str">
        <f t="shared" si="123"/>
        <v/>
      </c>
      <c r="BN137" s="41" t="str">
        <f t="shared" si="124"/>
        <v/>
      </c>
      <c r="BO137" s="41">
        <f t="shared" si="125"/>
        <v>0</v>
      </c>
      <c r="BP137" s="41" t="str">
        <f t="shared" si="126"/>
        <v/>
      </c>
      <c r="BQ137" s="41" t="str">
        <f t="shared" si="127"/>
        <v/>
      </c>
      <c r="BR137" s="41">
        <f t="shared" si="128"/>
        <v>0</v>
      </c>
      <c r="BS137" s="41" t="str">
        <f t="shared" si="137"/>
        <v/>
      </c>
      <c r="BT137" s="41" t="str">
        <f t="shared" si="138"/>
        <v/>
      </c>
      <c r="BU137" s="85" t="str">
        <f t="shared" si="139"/>
        <v>999:99.99</v>
      </c>
      <c r="BV137" s="85" t="str">
        <f t="shared" si="112"/>
        <v>999:99.99</v>
      </c>
      <c r="BW137" s="85" t="str">
        <f t="shared" si="129"/>
        <v>999:99.99</v>
      </c>
      <c r="BX137" s="89" t="str">
        <f t="shared" si="140"/>
        <v>1980/1/1</v>
      </c>
    </row>
    <row r="138" spans="1:76" ht="14.25" hidden="1" x14ac:dyDescent="0.15">
      <c r="A138" s="55" t="str">
        <f>IF(B138="","",A137+1)</f>
        <v/>
      </c>
      <c r="B138" s="64"/>
      <c r="C138" s="65"/>
      <c r="D138" s="65"/>
      <c r="E138" s="65"/>
      <c r="F138" s="66"/>
      <c r="G138" s="66"/>
      <c r="H138" s="66"/>
      <c r="I138" s="66"/>
      <c r="J138" s="66"/>
      <c r="K138" s="67"/>
      <c r="L138" s="67"/>
      <c r="M138" s="66"/>
      <c r="N138" s="67"/>
      <c r="O138" s="67"/>
      <c r="P138" s="66"/>
      <c r="Q138" s="66"/>
      <c r="R138" s="66"/>
      <c r="S138" s="66"/>
      <c r="T138" s="66"/>
      <c r="U138" s="67"/>
      <c r="V138" s="68"/>
      <c r="W138" s="67"/>
      <c r="X138" s="55" t="str">
        <f>IF(B138="","",YEAR(申込書!$B$3)-YEAR(男子申込一覧表!B138))</f>
        <v/>
      </c>
      <c r="Y138" s="138"/>
      <c r="Z138" s="55" t="str">
        <f t="shared" si="114"/>
        <v/>
      </c>
      <c r="AA138" s="12"/>
      <c r="AB138" s="71">
        <f t="shared" si="115"/>
        <v>0</v>
      </c>
      <c r="AC138" s="71">
        <f t="shared" si="116"/>
        <v>0</v>
      </c>
      <c r="AD138" s="71">
        <f t="shared" si="117"/>
        <v>0</v>
      </c>
      <c r="AE138" s="71">
        <f t="shared" si="118"/>
        <v>0</v>
      </c>
      <c r="AF138" s="71">
        <f t="shared" si="134"/>
        <v>0</v>
      </c>
      <c r="AG138" s="72" t="str">
        <f>IF(F138="","",IF(V138="",申込書!$AB$6,LEFT(V138,2)&amp;RIGHT(V138,3)))</f>
        <v/>
      </c>
      <c r="AH138" s="72" t="str">
        <f t="shared" si="135"/>
        <v/>
      </c>
      <c r="AI138" s="72" t="str">
        <f t="shared" si="136"/>
        <v/>
      </c>
      <c r="AJ138" s="73"/>
      <c r="AQ138" s="40">
        <v>131</v>
      </c>
      <c r="AR138" s="40">
        <f t="shared" si="131"/>
        <v>0</v>
      </c>
      <c r="AS138" s="40" t="str">
        <f t="shared" si="132"/>
        <v/>
      </c>
      <c r="AT138" s="56">
        <f t="shared" si="119"/>
        <v>0</v>
      </c>
      <c r="AU138" s="56" t="str">
        <f t="shared" si="102"/>
        <v/>
      </c>
      <c r="AV138" s="56" t="str">
        <f t="shared" si="133"/>
        <v/>
      </c>
      <c r="AW138" s="56" t="str">
        <f t="shared" si="103"/>
        <v/>
      </c>
      <c r="AX138" s="56" t="str">
        <f t="shared" si="104"/>
        <v/>
      </c>
      <c r="AY138" s="56">
        <v>5</v>
      </c>
      <c r="AZ138" s="56" t="str">
        <f t="shared" si="130"/>
        <v xml:space="preserve"> </v>
      </c>
      <c r="BA138" s="56">
        <v>131</v>
      </c>
      <c r="BB138" s="56" t="str">
        <f t="shared" si="105"/>
        <v/>
      </c>
      <c r="BC138" s="56" t="str">
        <f t="shared" si="106"/>
        <v>19000100</v>
      </c>
      <c r="BD138" s="56" t="str">
        <f t="shared" si="141"/>
        <v/>
      </c>
      <c r="BE138" s="56" t="str">
        <f t="shared" si="142"/>
        <v/>
      </c>
      <c r="BF138" s="56" t="str">
        <f t="shared" si="101"/>
        <v/>
      </c>
      <c r="BG138" s="56">
        <f t="shared" si="107"/>
        <v>0</v>
      </c>
      <c r="BH138" s="56">
        <f t="shared" si="108"/>
        <v>0</v>
      </c>
      <c r="BI138" s="56">
        <f t="shared" si="109"/>
        <v>0</v>
      </c>
      <c r="BJ138" s="41" t="str">
        <f t="shared" si="120"/>
        <v/>
      </c>
      <c r="BK138" s="41" t="str">
        <f t="shared" si="121"/>
        <v/>
      </c>
      <c r="BL138" s="41" t="str">
        <f t="shared" si="122"/>
        <v/>
      </c>
      <c r="BM138" s="41" t="str">
        <f t="shared" si="123"/>
        <v/>
      </c>
      <c r="BN138" s="41" t="str">
        <f t="shared" si="124"/>
        <v/>
      </c>
      <c r="BO138" s="41">
        <f t="shared" si="125"/>
        <v>0</v>
      </c>
      <c r="BP138" s="41" t="str">
        <f t="shared" si="126"/>
        <v/>
      </c>
      <c r="BQ138" s="41" t="str">
        <f t="shared" si="127"/>
        <v/>
      </c>
      <c r="BR138" s="41">
        <f t="shared" si="128"/>
        <v>0</v>
      </c>
      <c r="BS138" s="41" t="str">
        <f t="shared" si="137"/>
        <v/>
      </c>
      <c r="BT138" s="41" t="str">
        <f t="shared" si="138"/>
        <v/>
      </c>
      <c r="BU138" s="85" t="str">
        <f t="shared" si="139"/>
        <v>999:99.99</v>
      </c>
      <c r="BV138" s="85" t="str">
        <f t="shared" si="112"/>
        <v>999:99.99</v>
      </c>
      <c r="BW138" s="85" t="str">
        <f t="shared" si="129"/>
        <v>999:99.99</v>
      </c>
      <c r="BX138" s="89" t="str">
        <f t="shared" si="140"/>
        <v>1980/1/1</v>
      </c>
    </row>
    <row r="139" spans="1:76" ht="14.25" hidden="1" x14ac:dyDescent="0.15">
      <c r="A139" s="55" t="str">
        <f>IF(B139="","",A138+1)</f>
        <v/>
      </c>
      <c r="B139" s="64"/>
      <c r="C139" s="65"/>
      <c r="D139" s="65"/>
      <c r="E139" s="65"/>
      <c r="F139" s="66"/>
      <c r="G139" s="66"/>
      <c r="H139" s="66"/>
      <c r="I139" s="66"/>
      <c r="J139" s="66"/>
      <c r="K139" s="67"/>
      <c r="L139" s="67"/>
      <c r="M139" s="66"/>
      <c r="N139" s="67"/>
      <c r="O139" s="67"/>
      <c r="P139" s="66"/>
      <c r="Q139" s="66"/>
      <c r="R139" s="66"/>
      <c r="S139" s="66"/>
      <c r="T139" s="66"/>
      <c r="U139" s="67"/>
      <c r="V139" s="68"/>
      <c r="W139" s="67"/>
      <c r="X139" s="55" t="str">
        <f>IF(B139="","",YEAR(申込書!$B$3)-YEAR(男子申込一覧表!B139))</f>
        <v/>
      </c>
      <c r="Y139" s="138"/>
      <c r="Z139" s="55" t="str">
        <f t="shared" si="114"/>
        <v/>
      </c>
      <c r="AA139" s="12"/>
      <c r="AB139" s="71">
        <f t="shared" si="115"/>
        <v>0</v>
      </c>
      <c r="AC139" s="71">
        <f t="shared" si="116"/>
        <v>0</v>
      </c>
      <c r="AD139" s="71">
        <f t="shared" si="117"/>
        <v>0</v>
      </c>
      <c r="AE139" s="71">
        <f t="shared" si="118"/>
        <v>0</v>
      </c>
      <c r="AF139" s="71">
        <f t="shared" si="134"/>
        <v>0</v>
      </c>
      <c r="AG139" s="72" t="str">
        <f>IF(F139="","",IF(V139="",申込書!$AB$6,LEFT(V139,2)&amp;RIGHT(V139,3)))</f>
        <v/>
      </c>
      <c r="AH139" s="72" t="str">
        <f t="shared" si="135"/>
        <v/>
      </c>
      <c r="AI139" s="72" t="str">
        <f t="shared" si="136"/>
        <v/>
      </c>
      <c r="AJ139" s="73"/>
      <c r="AQ139" s="40">
        <v>132</v>
      </c>
      <c r="AR139" s="40">
        <f t="shared" si="131"/>
        <v>0</v>
      </c>
      <c r="AS139" s="40" t="str">
        <f t="shared" si="132"/>
        <v/>
      </c>
      <c r="AT139" s="56">
        <f t="shared" si="119"/>
        <v>0</v>
      </c>
      <c r="AU139" s="56" t="str">
        <f t="shared" si="102"/>
        <v/>
      </c>
      <c r="AV139" s="56" t="str">
        <f t="shared" si="133"/>
        <v/>
      </c>
      <c r="AW139" s="56" t="str">
        <f t="shared" si="103"/>
        <v/>
      </c>
      <c r="AX139" s="56" t="str">
        <f t="shared" si="104"/>
        <v/>
      </c>
      <c r="AY139" s="56">
        <v>5</v>
      </c>
      <c r="AZ139" s="56" t="str">
        <f t="shared" si="130"/>
        <v xml:space="preserve"> </v>
      </c>
      <c r="BA139" s="56">
        <v>132</v>
      </c>
      <c r="BB139" s="56" t="str">
        <f t="shared" si="105"/>
        <v/>
      </c>
      <c r="BC139" s="56" t="str">
        <f t="shared" si="106"/>
        <v>19000100</v>
      </c>
      <c r="BD139" s="56" t="str">
        <f t="shared" si="141"/>
        <v/>
      </c>
      <c r="BE139" s="56" t="str">
        <f t="shared" si="142"/>
        <v/>
      </c>
      <c r="BF139" s="56" t="str">
        <f t="shared" si="101"/>
        <v/>
      </c>
      <c r="BG139" s="56">
        <f t="shared" si="107"/>
        <v>0</v>
      </c>
      <c r="BH139" s="56">
        <f t="shared" si="108"/>
        <v>0</v>
      </c>
      <c r="BI139" s="56">
        <f t="shared" si="109"/>
        <v>0</v>
      </c>
      <c r="BJ139" s="41" t="str">
        <f t="shared" si="120"/>
        <v/>
      </c>
      <c r="BK139" s="41" t="str">
        <f t="shared" si="121"/>
        <v/>
      </c>
      <c r="BL139" s="41" t="str">
        <f t="shared" si="122"/>
        <v/>
      </c>
      <c r="BM139" s="41" t="str">
        <f t="shared" si="123"/>
        <v/>
      </c>
      <c r="BN139" s="41" t="str">
        <f t="shared" si="124"/>
        <v/>
      </c>
      <c r="BO139" s="41">
        <f t="shared" si="125"/>
        <v>0</v>
      </c>
      <c r="BP139" s="41" t="str">
        <f t="shared" si="126"/>
        <v/>
      </c>
      <c r="BQ139" s="41" t="str">
        <f t="shared" si="127"/>
        <v/>
      </c>
      <c r="BR139" s="41">
        <f t="shared" si="128"/>
        <v>0</v>
      </c>
      <c r="BS139" s="41" t="str">
        <f t="shared" si="137"/>
        <v/>
      </c>
      <c r="BT139" s="41" t="str">
        <f t="shared" si="138"/>
        <v/>
      </c>
      <c r="BU139" s="85" t="str">
        <f t="shared" si="139"/>
        <v>999:99.99</v>
      </c>
      <c r="BV139" s="85" t="str">
        <f t="shared" si="112"/>
        <v>999:99.99</v>
      </c>
      <c r="BW139" s="85" t="str">
        <f t="shared" si="129"/>
        <v>999:99.99</v>
      </c>
      <c r="BX139" s="89" t="str">
        <f t="shared" si="140"/>
        <v>1980/1/1</v>
      </c>
    </row>
    <row r="140" spans="1:76" ht="14.25" hidden="1" x14ac:dyDescent="0.15">
      <c r="A140" s="55" t="str">
        <f>IF(B140="","",A139+1)</f>
        <v/>
      </c>
      <c r="B140" s="64"/>
      <c r="C140" s="65"/>
      <c r="D140" s="65"/>
      <c r="E140" s="65"/>
      <c r="F140" s="66"/>
      <c r="G140" s="66"/>
      <c r="H140" s="66"/>
      <c r="I140" s="66"/>
      <c r="J140" s="66"/>
      <c r="K140" s="67"/>
      <c r="L140" s="67"/>
      <c r="M140" s="66"/>
      <c r="N140" s="67"/>
      <c r="O140" s="67"/>
      <c r="P140" s="66"/>
      <c r="Q140" s="66"/>
      <c r="R140" s="66"/>
      <c r="S140" s="66"/>
      <c r="T140" s="66"/>
      <c r="U140" s="67"/>
      <c r="V140" s="68"/>
      <c r="W140" s="67"/>
      <c r="X140" s="55" t="str">
        <f>IF(B140="","",YEAR(申込書!$B$3)-YEAR(男子申込一覧表!B140))</f>
        <v/>
      </c>
      <c r="Y140" s="138"/>
      <c r="Z140" s="55" t="str">
        <f t="shared" si="114"/>
        <v/>
      </c>
      <c r="AA140" s="12"/>
      <c r="AB140" s="71">
        <f>IF(J140="",0,1)</f>
        <v>0</v>
      </c>
      <c r="AC140" s="71">
        <f>IF(M140="",0,1)</f>
        <v>0</v>
      </c>
      <c r="AD140" s="71">
        <f t="shared" si="117"/>
        <v>0</v>
      </c>
      <c r="AE140" s="71">
        <f t="shared" si="118"/>
        <v>0</v>
      </c>
      <c r="AF140" s="71">
        <f t="shared" si="134"/>
        <v>0</v>
      </c>
      <c r="AG140" s="72" t="str">
        <f>IF(F140="","",IF(V140="",申込書!$AB$6,LEFT(V140,2)&amp;RIGHT(V140,3)))</f>
        <v/>
      </c>
      <c r="AH140" s="72" t="str">
        <f t="shared" si="135"/>
        <v/>
      </c>
      <c r="AI140" s="72" t="str">
        <f t="shared" si="136"/>
        <v/>
      </c>
      <c r="AJ140" s="73"/>
      <c r="AQ140" s="40">
        <v>133</v>
      </c>
      <c r="AR140" s="40">
        <f t="shared" si="131"/>
        <v>0</v>
      </c>
      <c r="AS140" s="40" t="str">
        <f t="shared" si="132"/>
        <v/>
      </c>
      <c r="AT140" s="56">
        <f>LEN(TRIM(F140))+LEN(TRIM(G140))</f>
        <v>0</v>
      </c>
      <c r="AU140" s="56" t="str">
        <f t="shared" ref="AU140:AU145" si="143">IF(AND(J140="",M140=""),"",IF(AT140=2,TRIM(F140)&amp;"      "&amp;TRIM(G140),IF(AT140=3,TRIM(F140)&amp;"    "&amp;TRIM(G140),IF(AT140=4,TRIM(F140)&amp;"  "&amp;TRIM(G140),TRIM(F140)&amp;TRIM(G140)))))</f>
        <v/>
      </c>
      <c r="AV140" s="56" t="str">
        <f t="shared" si="133"/>
        <v/>
      </c>
      <c r="AW140" s="56" t="str">
        <f t="shared" ref="AW140:AW145" si="144">IF(BI140&lt;2,AX140,AX140+5)</f>
        <v/>
      </c>
      <c r="AX140" s="56" t="str">
        <f t="shared" ref="AX140:AX145" si="145">IF(BI140=0,IF(BB140="","",IF(BB140&lt;25,18,BB140-MOD(BB140,5))),IF(BB140&lt;9,1,IF(AND(BB140&gt;8,BB140&lt;11),2,IF(AND(BB140&gt;10,BB140&lt;13),3,IF(AND(BB140&gt;12,BB140&lt;15),4,5)))))</f>
        <v/>
      </c>
      <c r="AY140" s="56">
        <v>5</v>
      </c>
      <c r="AZ140" s="56" t="str">
        <f>H140&amp;" "&amp;I140</f>
        <v xml:space="preserve"> </v>
      </c>
      <c r="BA140" s="56">
        <v>133</v>
      </c>
      <c r="BB140" s="56" t="str">
        <f t="shared" si="105"/>
        <v/>
      </c>
      <c r="BC140" s="56" t="str">
        <f t="shared" si="106"/>
        <v>19000100</v>
      </c>
      <c r="BD140" s="56" t="str">
        <f t="shared" si="141"/>
        <v/>
      </c>
      <c r="BE140" s="56" t="str">
        <f t="shared" si="142"/>
        <v/>
      </c>
      <c r="BF140" s="56" t="str">
        <f t="shared" si="101"/>
        <v/>
      </c>
      <c r="BG140" s="56">
        <f t="shared" si="107"/>
        <v>0</v>
      </c>
      <c r="BH140" s="56">
        <f t="shared" si="108"/>
        <v>0</v>
      </c>
      <c r="BI140" s="56">
        <f t="shared" si="109"/>
        <v>0</v>
      </c>
      <c r="BJ140" s="41" t="str">
        <f t="shared" si="120"/>
        <v/>
      </c>
      <c r="BK140" s="41" t="str">
        <f t="shared" si="121"/>
        <v/>
      </c>
      <c r="BL140" s="41" t="str">
        <f t="shared" si="122"/>
        <v/>
      </c>
      <c r="BM140" s="41" t="str">
        <f t="shared" si="123"/>
        <v/>
      </c>
      <c r="BN140" s="41" t="str">
        <f t="shared" si="124"/>
        <v/>
      </c>
      <c r="BO140" s="41">
        <f t="shared" si="125"/>
        <v>0</v>
      </c>
      <c r="BP140" s="41" t="str">
        <f t="shared" si="126"/>
        <v/>
      </c>
      <c r="BQ140" s="41" t="str">
        <f t="shared" si="127"/>
        <v/>
      </c>
      <c r="BR140" s="41">
        <f t="shared" si="128"/>
        <v>0</v>
      </c>
      <c r="BS140" s="41" t="str">
        <f t="shared" si="137"/>
        <v/>
      </c>
      <c r="BT140" s="41" t="str">
        <f t="shared" si="138"/>
        <v/>
      </c>
      <c r="BU140" s="85" t="str">
        <f t="shared" si="139"/>
        <v>999:99.99</v>
      </c>
      <c r="BV140" s="85" t="str">
        <f t="shared" ref="BV140:BV145" si="146">IF(N140="","999:99.99"," "&amp;LEFT(RIGHT("        "&amp;TEXT(N140,"0.00"),7),2)&amp;":"&amp;RIGHT(TEXT(N140,"0.00"),5))</f>
        <v>999:99.99</v>
      </c>
      <c r="BW140" s="85" t="str">
        <f t="shared" si="129"/>
        <v>999:99.99</v>
      </c>
      <c r="BX140" s="89" t="str">
        <f t="shared" si="140"/>
        <v>1980/1/1</v>
      </c>
    </row>
    <row r="141" spans="1:76" ht="14.25" hidden="1" x14ac:dyDescent="0.15">
      <c r="A141" s="55" t="str">
        <f>IF(B141="","",A140+1)</f>
        <v/>
      </c>
      <c r="B141" s="64"/>
      <c r="C141" s="65"/>
      <c r="D141" s="65"/>
      <c r="E141" s="65"/>
      <c r="F141" s="66"/>
      <c r="G141" s="66"/>
      <c r="H141" s="66"/>
      <c r="I141" s="66"/>
      <c r="J141" s="66"/>
      <c r="K141" s="67"/>
      <c r="L141" s="67"/>
      <c r="M141" s="66"/>
      <c r="N141" s="67"/>
      <c r="O141" s="67"/>
      <c r="P141" s="66"/>
      <c r="Q141" s="66"/>
      <c r="R141" s="66"/>
      <c r="S141" s="66"/>
      <c r="T141" s="66"/>
      <c r="U141" s="67"/>
      <c r="V141" s="68"/>
      <c r="W141" s="67"/>
      <c r="X141" s="55" t="str">
        <f>IF(B141="","",YEAR(申込書!$B$3)-YEAR(男子申込一覧表!B141))</f>
        <v/>
      </c>
      <c r="Y141" s="138"/>
      <c r="Z141" s="55" t="str">
        <f t="shared" si="114"/>
        <v/>
      </c>
      <c r="AA141" s="12"/>
      <c r="AB141" s="71">
        <f>IF(J141="",0,1)</f>
        <v>0</v>
      </c>
      <c r="AC141" s="71">
        <f>IF(M141="",0,1)</f>
        <v>0</v>
      </c>
      <c r="AD141" s="71">
        <f t="shared" si="117"/>
        <v>0</v>
      </c>
      <c r="AE141" s="71">
        <f t="shared" si="118"/>
        <v>0</v>
      </c>
      <c r="AF141" s="71">
        <f t="shared" si="134"/>
        <v>0</v>
      </c>
      <c r="AG141" s="72" t="str">
        <f>IF(F141="","",IF(V141="",申込書!$AB$6,LEFT(V141,2)&amp;RIGHT(V141,3)))</f>
        <v/>
      </c>
      <c r="AH141" s="72" t="str">
        <f t="shared" si="135"/>
        <v/>
      </c>
      <c r="AI141" s="72" t="str">
        <f t="shared" si="136"/>
        <v/>
      </c>
      <c r="AJ141" s="73"/>
      <c r="AQ141" s="40">
        <v>134</v>
      </c>
      <c r="AR141" s="40">
        <f t="shared" si="131"/>
        <v>0</v>
      </c>
      <c r="AS141" s="40" t="str">
        <f t="shared" si="132"/>
        <v/>
      </c>
      <c r="AT141" s="56">
        <f>LEN(TRIM(F141))+LEN(TRIM(G141))</f>
        <v>0</v>
      </c>
      <c r="AU141" s="56" t="str">
        <f t="shared" si="143"/>
        <v/>
      </c>
      <c r="AV141" s="56" t="str">
        <f t="shared" si="133"/>
        <v/>
      </c>
      <c r="AW141" s="56" t="str">
        <f t="shared" si="144"/>
        <v/>
      </c>
      <c r="AX141" s="56" t="str">
        <f t="shared" si="145"/>
        <v/>
      </c>
      <c r="AY141" s="56">
        <v>5</v>
      </c>
      <c r="AZ141" s="56" t="str">
        <f>H141&amp;" "&amp;I141</f>
        <v xml:space="preserve"> </v>
      </c>
      <c r="BA141" s="56">
        <v>134</v>
      </c>
      <c r="BB141" s="56" t="str">
        <f t="shared" si="105"/>
        <v/>
      </c>
      <c r="BC141" s="56" t="str">
        <f t="shared" si="106"/>
        <v>19000100</v>
      </c>
      <c r="BD141" s="56" t="str">
        <f t="shared" si="141"/>
        <v/>
      </c>
      <c r="BE141" s="56" t="str">
        <f t="shared" si="142"/>
        <v/>
      </c>
      <c r="BF141" s="56" t="str">
        <f t="shared" si="101"/>
        <v/>
      </c>
      <c r="BG141" s="56">
        <f t="shared" si="107"/>
        <v>0</v>
      </c>
      <c r="BH141" s="56">
        <f t="shared" si="108"/>
        <v>0</v>
      </c>
      <c r="BI141" s="56">
        <f t="shared" si="109"/>
        <v>0</v>
      </c>
      <c r="BJ141" s="41" t="str">
        <f t="shared" si="120"/>
        <v/>
      </c>
      <c r="BK141" s="41" t="str">
        <f t="shared" si="121"/>
        <v/>
      </c>
      <c r="BL141" s="41" t="str">
        <f t="shared" si="122"/>
        <v/>
      </c>
      <c r="BM141" s="41" t="str">
        <f t="shared" si="123"/>
        <v/>
      </c>
      <c r="BN141" s="41" t="str">
        <f t="shared" si="124"/>
        <v/>
      </c>
      <c r="BO141" s="41">
        <f t="shared" si="125"/>
        <v>0</v>
      </c>
      <c r="BP141" s="41" t="str">
        <f t="shared" si="126"/>
        <v/>
      </c>
      <c r="BQ141" s="41" t="str">
        <f t="shared" si="127"/>
        <v/>
      </c>
      <c r="BR141" s="41">
        <f t="shared" si="128"/>
        <v>0</v>
      </c>
      <c r="BS141" s="41" t="str">
        <f t="shared" si="137"/>
        <v/>
      </c>
      <c r="BT141" s="41" t="str">
        <f t="shared" si="138"/>
        <v/>
      </c>
      <c r="BU141" s="85" t="str">
        <f t="shared" si="139"/>
        <v>999:99.99</v>
      </c>
      <c r="BV141" s="85" t="str">
        <f t="shared" si="146"/>
        <v>999:99.99</v>
      </c>
      <c r="BW141" s="85" t="str">
        <f t="shared" si="129"/>
        <v>999:99.99</v>
      </c>
      <c r="BX141" s="89" t="str">
        <f t="shared" si="140"/>
        <v>1980/1/1</v>
      </c>
    </row>
    <row r="142" spans="1:76" ht="14.25" hidden="1" x14ac:dyDescent="0.15">
      <c r="A142" s="55" t="str">
        <f t="shared" ref="A142:A145" si="147">IF(B142="","",A141+1)</f>
        <v/>
      </c>
      <c r="B142" s="64"/>
      <c r="C142" s="65"/>
      <c r="D142" s="65"/>
      <c r="E142" s="65"/>
      <c r="F142" s="66"/>
      <c r="G142" s="66"/>
      <c r="H142" s="66"/>
      <c r="I142" s="66"/>
      <c r="J142" s="66"/>
      <c r="K142" s="67"/>
      <c r="L142" s="67"/>
      <c r="M142" s="66"/>
      <c r="N142" s="67"/>
      <c r="O142" s="67"/>
      <c r="P142" s="66"/>
      <c r="Q142" s="66"/>
      <c r="R142" s="66"/>
      <c r="S142" s="66"/>
      <c r="T142" s="66"/>
      <c r="U142" s="67"/>
      <c r="V142" s="68"/>
      <c r="W142" s="67"/>
      <c r="X142" s="55" t="str">
        <f>IF(B142="","",YEAR(申込書!$B$3)-YEAR(男子申込一覧表!B142))</f>
        <v/>
      </c>
      <c r="Y142" s="138"/>
      <c r="Z142" s="55" t="str">
        <f t="shared" si="114"/>
        <v/>
      </c>
      <c r="AA142" s="12"/>
      <c r="AB142" s="71">
        <f t="shared" ref="AB142:AB145" si="148">IF(J142="",0,1)</f>
        <v>0</v>
      </c>
      <c r="AC142" s="71">
        <f t="shared" ref="AC142:AC145" si="149">IF(M142="",0,1)</f>
        <v>0</v>
      </c>
      <c r="AD142" s="71">
        <f t="shared" si="117"/>
        <v>0</v>
      </c>
      <c r="AE142" s="71">
        <f t="shared" si="118"/>
        <v>0</v>
      </c>
      <c r="AF142" s="71">
        <f t="shared" si="134"/>
        <v>0</v>
      </c>
      <c r="AG142" s="72" t="str">
        <f>IF(F142="","",IF(V142="",申込書!$AB$6,LEFT(V142,2)&amp;RIGHT(V142,3)))</f>
        <v/>
      </c>
      <c r="AH142" s="72" t="str">
        <f t="shared" si="135"/>
        <v/>
      </c>
      <c r="AI142" s="72" t="str">
        <f t="shared" si="136"/>
        <v/>
      </c>
      <c r="AJ142" s="73"/>
      <c r="AQ142" s="40">
        <v>135</v>
      </c>
      <c r="AR142" s="40">
        <f t="shared" si="131"/>
        <v>0</v>
      </c>
      <c r="AS142" s="40" t="str">
        <f t="shared" si="132"/>
        <v/>
      </c>
      <c r="AT142" s="56">
        <f t="shared" ref="AT142:AT145" si="150">LEN(TRIM(F142))+LEN(TRIM(G142))</f>
        <v>0</v>
      </c>
      <c r="AU142" s="56" t="str">
        <f t="shared" si="143"/>
        <v/>
      </c>
      <c r="AV142" s="56" t="str">
        <f t="shared" si="133"/>
        <v/>
      </c>
      <c r="AW142" s="56" t="str">
        <f t="shared" si="144"/>
        <v/>
      </c>
      <c r="AX142" s="56" t="str">
        <f t="shared" si="145"/>
        <v/>
      </c>
      <c r="AY142" s="56">
        <v>5</v>
      </c>
      <c r="AZ142" s="56" t="str">
        <f t="shared" ref="AZ142:AZ145" si="151">H142&amp;" "&amp;I142</f>
        <v xml:space="preserve"> </v>
      </c>
      <c r="BA142" s="56">
        <v>135</v>
      </c>
      <c r="BB142" s="56" t="str">
        <f t="shared" si="105"/>
        <v/>
      </c>
      <c r="BC142" s="56" t="str">
        <f t="shared" si="106"/>
        <v>19000100</v>
      </c>
      <c r="BD142" s="56" t="str">
        <f t="shared" si="141"/>
        <v/>
      </c>
      <c r="BE142" s="56" t="str">
        <f t="shared" si="142"/>
        <v/>
      </c>
      <c r="BF142" s="56" t="str">
        <f t="shared" si="101"/>
        <v/>
      </c>
      <c r="BG142" s="56">
        <f t="shared" si="107"/>
        <v>0</v>
      </c>
      <c r="BH142" s="56">
        <f t="shared" si="108"/>
        <v>0</v>
      </c>
      <c r="BI142" s="56">
        <f t="shared" si="109"/>
        <v>0</v>
      </c>
      <c r="BJ142" s="41" t="str">
        <f t="shared" si="120"/>
        <v/>
      </c>
      <c r="BK142" s="41" t="str">
        <f t="shared" si="121"/>
        <v/>
      </c>
      <c r="BL142" s="41" t="str">
        <f t="shared" si="122"/>
        <v/>
      </c>
      <c r="BM142" s="41" t="str">
        <f t="shared" si="123"/>
        <v/>
      </c>
      <c r="BN142" s="41" t="str">
        <f t="shared" si="124"/>
        <v/>
      </c>
      <c r="BO142" s="41">
        <f t="shared" si="125"/>
        <v>0</v>
      </c>
      <c r="BP142" s="41" t="str">
        <f t="shared" si="126"/>
        <v/>
      </c>
      <c r="BQ142" s="41" t="str">
        <f t="shared" si="127"/>
        <v/>
      </c>
      <c r="BR142" s="41">
        <f t="shared" si="128"/>
        <v>0</v>
      </c>
      <c r="BS142" s="41" t="str">
        <f t="shared" si="137"/>
        <v/>
      </c>
      <c r="BT142" s="41" t="str">
        <f t="shared" si="138"/>
        <v/>
      </c>
      <c r="BU142" s="85" t="str">
        <f t="shared" si="139"/>
        <v>999:99.99</v>
      </c>
      <c r="BV142" s="85" t="str">
        <f t="shared" si="146"/>
        <v>999:99.99</v>
      </c>
      <c r="BW142" s="85" t="str">
        <f t="shared" si="129"/>
        <v>999:99.99</v>
      </c>
      <c r="BX142" s="89" t="str">
        <f t="shared" si="140"/>
        <v>1980/1/1</v>
      </c>
    </row>
    <row r="143" spans="1:76" ht="14.25" hidden="1" x14ac:dyDescent="0.15">
      <c r="A143" s="55" t="str">
        <f t="shared" si="147"/>
        <v/>
      </c>
      <c r="B143" s="64"/>
      <c r="C143" s="65"/>
      <c r="D143" s="65"/>
      <c r="E143" s="65"/>
      <c r="F143" s="66"/>
      <c r="G143" s="66"/>
      <c r="H143" s="66"/>
      <c r="I143" s="66"/>
      <c r="J143" s="66"/>
      <c r="K143" s="67"/>
      <c r="L143" s="67"/>
      <c r="M143" s="66"/>
      <c r="N143" s="67"/>
      <c r="O143" s="67"/>
      <c r="P143" s="66"/>
      <c r="Q143" s="66"/>
      <c r="R143" s="66"/>
      <c r="S143" s="66"/>
      <c r="T143" s="66"/>
      <c r="U143" s="67"/>
      <c r="V143" s="68"/>
      <c r="W143" s="67"/>
      <c r="X143" s="55" t="str">
        <f>IF(B143="","",YEAR(申込書!$B$3)-YEAR(男子申込一覧表!B143))</f>
        <v/>
      </c>
      <c r="Y143" s="138"/>
      <c r="Z143" s="55" t="str">
        <f t="shared" si="114"/>
        <v/>
      </c>
      <c r="AA143" s="12"/>
      <c r="AB143" s="71">
        <f t="shared" si="148"/>
        <v>0</v>
      </c>
      <c r="AC143" s="71">
        <f t="shared" si="149"/>
        <v>0</v>
      </c>
      <c r="AD143" s="71">
        <f t="shared" si="117"/>
        <v>0</v>
      </c>
      <c r="AE143" s="71">
        <f t="shared" si="118"/>
        <v>0</v>
      </c>
      <c r="AF143" s="71">
        <f t="shared" si="134"/>
        <v>0</v>
      </c>
      <c r="AG143" s="72" t="str">
        <f>IF(F143="","",IF(V143="",申込書!$AB$6,LEFT(V143,2)&amp;RIGHT(V143,3)))</f>
        <v/>
      </c>
      <c r="AH143" s="72" t="str">
        <f t="shared" si="135"/>
        <v/>
      </c>
      <c r="AI143" s="72" t="str">
        <f t="shared" si="136"/>
        <v/>
      </c>
      <c r="AJ143" s="73"/>
      <c r="AQ143" s="40">
        <v>136</v>
      </c>
      <c r="AR143" s="40">
        <f t="shared" si="131"/>
        <v>0</v>
      </c>
      <c r="AS143" s="40" t="str">
        <f t="shared" si="132"/>
        <v/>
      </c>
      <c r="AT143" s="56">
        <f t="shared" si="150"/>
        <v>0</v>
      </c>
      <c r="AU143" s="56" t="str">
        <f t="shared" si="143"/>
        <v/>
      </c>
      <c r="AV143" s="56" t="str">
        <f t="shared" si="133"/>
        <v/>
      </c>
      <c r="AW143" s="56" t="str">
        <f t="shared" si="144"/>
        <v/>
      </c>
      <c r="AX143" s="56" t="str">
        <f t="shared" si="145"/>
        <v/>
      </c>
      <c r="AY143" s="56">
        <v>5</v>
      </c>
      <c r="AZ143" s="56" t="str">
        <f t="shared" si="151"/>
        <v xml:space="preserve"> </v>
      </c>
      <c r="BA143" s="56">
        <v>136</v>
      </c>
      <c r="BB143" s="56" t="str">
        <f t="shared" si="105"/>
        <v/>
      </c>
      <c r="BC143" s="56" t="str">
        <f t="shared" si="106"/>
        <v>19000100</v>
      </c>
      <c r="BD143" s="56" t="str">
        <f t="shared" si="141"/>
        <v/>
      </c>
      <c r="BE143" s="56" t="str">
        <f t="shared" si="142"/>
        <v/>
      </c>
      <c r="BF143" s="56" t="str">
        <f t="shared" si="101"/>
        <v/>
      </c>
      <c r="BG143" s="56">
        <f t="shared" si="107"/>
        <v>0</v>
      </c>
      <c r="BH143" s="56">
        <f t="shared" si="108"/>
        <v>0</v>
      </c>
      <c r="BI143" s="56">
        <f t="shared" si="109"/>
        <v>0</v>
      </c>
      <c r="BJ143" s="41" t="str">
        <f t="shared" si="120"/>
        <v/>
      </c>
      <c r="BK143" s="41" t="str">
        <f t="shared" si="121"/>
        <v/>
      </c>
      <c r="BL143" s="41" t="str">
        <f t="shared" si="122"/>
        <v/>
      </c>
      <c r="BM143" s="41" t="str">
        <f t="shared" si="123"/>
        <v/>
      </c>
      <c r="BN143" s="41" t="str">
        <f t="shared" si="124"/>
        <v/>
      </c>
      <c r="BO143" s="41">
        <f t="shared" si="125"/>
        <v>0</v>
      </c>
      <c r="BP143" s="41" t="str">
        <f t="shared" si="126"/>
        <v/>
      </c>
      <c r="BQ143" s="41" t="str">
        <f t="shared" si="127"/>
        <v/>
      </c>
      <c r="BR143" s="41">
        <f t="shared" si="128"/>
        <v>0</v>
      </c>
      <c r="BS143" s="41" t="str">
        <f t="shared" si="137"/>
        <v/>
      </c>
      <c r="BT143" s="41" t="str">
        <f t="shared" si="138"/>
        <v/>
      </c>
      <c r="BU143" s="85" t="str">
        <f t="shared" si="139"/>
        <v>999:99.99</v>
      </c>
      <c r="BV143" s="85" t="str">
        <f t="shared" si="146"/>
        <v>999:99.99</v>
      </c>
      <c r="BW143" s="85" t="str">
        <f t="shared" si="129"/>
        <v>999:99.99</v>
      </c>
      <c r="BX143" s="89" t="str">
        <f t="shared" si="140"/>
        <v>1980/1/1</v>
      </c>
    </row>
    <row r="144" spans="1:76" ht="14.25" hidden="1" x14ac:dyDescent="0.15">
      <c r="A144" s="55" t="str">
        <f t="shared" si="147"/>
        <v/>
      </c>
      <c r="B144" s="64"/>
      <c r="C144" s="65"/>
      <c r="D144" s="65"/>
      <c r="E144" s="65"/>
      <c r="F144" s="66"/>
      <c r="G144" s="66"/>
      <c r="H144" s="66"/>
      <c r="I144" s="66"/>
      <c r="J144" s="66"/>
      <c r="K144" s="67"/>
      <c r="L144" s="67"/>
      <c r="M144" s="66"/>
      <c r="N144" s="67"/>
      <c r="O144" s="67"/>
      <c r="P144" s="66"/>
      <c r="Q144" s="66"/>
      <c r="R144" s="66"/>
      <c r="S144" s="66"/>
      <c r="T144" s="66"/>
      <c r="U144" s="67"/>
      <c r="V144" s="68"/>
      <c r="W144" s="67"/>
      <c r="X144" s="55" t="str">
        <f>IF(B144="","",YEAR(申込書!$B$3)-YEAR(男子申込一覧表!B144))</f>
        <v/>
      </c>
      <c r="Y144" s="138"/>
      <c r="Z144" s="55" t="str">
        <f t="shared" si="114"/>
        <v/>
      </c>
      <c r="AA144" s="12"/>
      <c r="AB144" s="71">
        <f t="shared" si="148"/>
        <v>0</v>
      </c>
      <c r="AC144" s="71">
        <f t="shared" si="149"/>
        <v>0</v>
      </c>
      <c r="AD144" s="71">
        <f t="shared" si="117"/>
        <v>0</v>
      </c>
      <c r="AE144" s="71">
        <f t="shared" si="118"/>
        <v>0</v>
      </c>
      <c r="AF144" s="71">
        <f t="shared" si="134"/>
        <v>0</v>
      </c>
      <c r="AG144" s="72" t="str">
        <f>IF(F144="","",IF(V144="",申込書!$AB$6,LEFT(V144,2)&amp;RIGHT(V144,3)))</f>
        <v/>
      </c>
      <c r="AH144" s="72" t="str">
        <f t="shared" si="135"/>
        <v/>
      </c>
      <c r="AI144" s="72" t="str">
        <f t="shared" si="136"/>
        <v/>
      </c>
      <c r="AJ144" s="73"/>
      <c r="AQ144" s="40">
        <v>137</v>
      </c>
      <c r="AR144" s="40">
        <f t="shared" si="131"/>
        <v>0</v>
      </c>
      <c r="AS144" s="40" t="str">
        <f t="shared" si="132"/>
        <v/>
      </c>
      <c r="AT144" s="56">
        <f t="shared" si="150"/>
        <v>0</v>
      </c>
      <c r="AU144" s="56" t="str">
        <f t="shared" si="143"/>
        <v/>
      </c>
      <c r="AV144" s="56" t="str">
        <f t="shared" si="133"/>
        <v/>
      </c>
      <c r="AW144" s="56" t="str">
        <f t="shared" si="144"/>
        <v/>
      </c>
      <c r="AX144" s="56" t="str">
        <f t="shared" si="145"/>
        <v/>
      </c>
      <c r="AY144" s="56">
        <v>5</v>
      </c>
      <c r="AZ144" s="56" t="str">
        <f t="shared" si="151"/>
        <v xml:space="preserve"> </v>
      </c>
      <c r="BA144" s="56">
        <v>137</v>
      </c>
      <c r="BB144" s="56" t="str">
        <f t="shared" si="105"/>
        <v/>
      </c>
      <c r="BC144" s="56" t="str">
        <f t="shared" si="106"/>
        <v>19000100</v>
      </c>
      <c r="BD144" s="56" t="str">
        <f t="shared" si="141"/>
        <v/>
      </c>
      <c r="BE144" s="56" t="str">
        <f t="shared" si="142"/>
        <v/>
      </c>
      <c r="BF144" s="56" t="str">
        <f t="shared" si="101"/>
        <v/>
      </c>
      <c r="BG144" s="56">
        <f t="shared" si="107"/>
        <v>0</v>
      </c>
      <c r="BH144" s="56">
        <f t="shared" si="108"/>
        <v>0</v>
      </c>
      <c r="BI144" s="56">
        <f t="shared" si="109"/>
        <v>0</v>
      </c>
      <c r="BJ144" s="41" t="str">
        <f t="shared" si="120"/>
        <v/>
      </c>
      <c r="BK144" s="41" t="str">
        <f t="shared" si="121"/>
        <v/>
      </c>
      <c r="BL144" s="41" t="str">
        <f t="shared" si="122"/>
        <v/>
      </c>
      <c r="BM144" s="41" t="str">
        <f t="shared" si="123"/>
        <v/>
      </c>
      <c r="BN144" s="41" t="str">
        <f t="shared" si="124"/>
        <v/>
      </c>
      <c r="BO144" s="41">
        <f t="shared" si="125"/>
        <v>0</v>
      </c>
      <c r="BP144" s="41" t="str">
        <f t="shared" si="126"/>
        <v/>
      </c>
      <c r="BQ144" s="41" t="str">
        <f t="shared" si="127"/>
        <v/>
      </c>
      <c r="BR144" s="41">
        <f t="shared" si="128"/>
        <v>0</v>
      </c>
      <c r="BS144" s="41" t="str">
        <f t="shared" si="137"/>
        <v/>
      </c>
      <c r="BT144" s="41" t="str">
        <f t="shared" si="138"/>
        <v/>
      </c>
      <c r="BU144" s="85" t="str">
        <f t="shared" si="139"/>
        <v>999:99.99</v>
      </c>
      <c r="BV144" s="85" t="str">
        <f t="shared" si="146"/>
        <v>999:99.99</v>
      </c>
      <c r="BW144" s="85" t="str">
        <f t="shared" si="129"/>
        <v>999:99.99</v>
      </c>
      <c r="BX144" s="89" t="str">
        <f t="shared" si="140"/>
        <v>1980/1/1</v>
      </c>
    </row>
    <row r="145" spans="1:81" ht="14.25" hidden="1" x14ac:dyDescent="0.15">
      <c r="A145" s="55" t="str">
        <f t="shared" si="147"/>
        <v/>
      </c>
      <c r="B145" s="64"/>
      <c r="C145" s="65"/>
      <c r="D145" s="65"/>
      <c r="E145" s="65"/>
      <c r="F145" s="66"/>
      <c r="G145" s="66"/>
      <c r="H145" s="66"/>
      <c r="I145" s="66"/>
      <c r="J145" s="66"/>
      <c r="K145" s="67"/>
      <c r="L145" s="67"/>
      <c r="M145" s="66"/>
      <c r="N145" s="67"/>
      <c r="O145" s="67"/>
      <c r="P145" s="66"/>
      <c r="Q145" s="66"/>
      <c r="R145" s="66"/>
      <c r="S145" s="66"/>
      <c r="T145" s="66"/>
      <c r="U145" s="67"/>
      <c r="V145" s="68"/>
      <c r="W145" s="67"/>
      <c r="X145" s="55" t="str">
        <f>IF(B145="","",YEAR(申込書!$B$3)-YEAR(男子申込一覧表!B145))</f>
        <v/>
      </c>
      <c r="Y145" s="138"/>
      <c r="Z145" s="55" t="str">
        <f t="shared" si="114"/>
        <v/>
      </c>
      <c r="AA145" s="12"/>
      <c r="AB145" s="71">
        <f t="shared" si="148"/>
        <v>0</v>
      </c>
      <c r="AC145" s="71">
        <f t="shared" si="149"/>
        <v>0</v>
      </c>
      <c r="AD145" s="71">
        <f t="shared" si="117"/>
        <v>0</v>
      </c>
      <c r="AE145" s="71">
        <f t="shared" si="118"/>
        <v>0</v>
      </c>
      <c r="AF145" s="71">
        <f t="shared" si="134"/>
        <v>0</v>
      </c>
      <c r="AG145" s="72" t="str">
        <f>IF(F145="","",IF(V145="",申込書!$AB$6,LEFT(V145,2)&amp;RIGHT(V145,3)))</f>
        <v/>
      </c>
      <c r="AH145" s="72" t="str">
        <f t="shared" si="135"/>
        <v/>
      </c>
      <c r="AI145" s="72" t="str">
        <f t="shared" si="136"/>
        <v/>
      </c>
      <c r="AJ145" s="73"/>
      <c r="AQ145" s="40">
        <v>138</v>
      </c>
      <c r="AR145" s="40">
        <f t="shared" si="131"/>
        <v>0</v>
      </c>
      <c r="AS145" s="40" t="str">
        <f t="shared" si="132"/>
        <v/>
      </c>
      <c r="AT145" s="56">
        <f t="shared" si="150"/>
        <v>0</v>
      </c>
      <c r="AU145" s="56" t="str">
        <f t="shared" si="143"/>
        <v/>
      </c>
      <c r="AV145" s="56" t="str">
        <f t="shared" si="133"/>
        <v/>
      </c>
      <c r="AW145" s="56" t="str">
        <f t="shared" si="144"/>
        <v/>
      </c>
      <c r="AX145" s="56" t="str">
        <f t="shared" si="145"/>
        <v/>
      </c>
      <c r="AY145" s="56">
        <v>5</v>
      </c>
      <c r="AZ145" s="56" t="str">
        <f t="shared" si="151"/>
        <v xml:space="preserve"> </v>
      </c>
      <c r="BA145" s="56">
        <v>138</v>
      </c>
      <c r="BB145" s="56" t="str">
        <f t="shared" si="105"/>
        <v/>
      </c>
      <c r="BC145" s="56" t="str">
        <f t="shared" si="106"/>
        <v>19000100</v>
      </c>
      <c r="BD145" s="56" t="str">
        <f t="shared" si="141"/>
        <v/>
      </c>
      <c r="BE145" s="56" t="str">
        <f t="shared" si="142"/>
        <v/>
      </c>
      <c r="BF145" s="56" t="str">
        <f t="shared" si="101"/>
        <v/>
      </c>
      <c r="BG145" s="56">
        <f t="shared" si="107"/>
        <v>0</v>
      </c>
      <c r="BH145" s="56">
        <f t="shared" si="108"/>
        <v>0</v>
      </c>
      <c r="BI145" s="56">
        <f t="shared" si="109"/>
        <v>0</v>
      </c>
      <c r="BJ145" s="41" t="str">
        <f t="shared" si="120"/>
        <v/>
      </c>
      <c r="BK145" s="41" t="str">
        <f t="shared" si="121"/>
        <v/>
      </c>
      <c r="BL145" s="41" t="str">
        <f t="shared" si="122"/>
        <v/>
      </c>
      <c r="BM145" s="41" t="str">
        <f t="shared" si="123"/>
        <v/>
      </c>
      <c r="BN145" s="41" t="str">
        <f t="shared" si="124"/>
        <v/>
      </c>
      <c r="BO145" s="41">
        <f t="shared" si="125"/>
        <v>0</v>
      </c>
      <c r="BP145" s="41" t="str">
        <f t="shared" si="126"/>
        <v/>
      </c>
      <c r="BQ145" s="41" t="str">
        <f t="shared" si="127"/>
        <v/>
      </c>
      <c r="BR145" s="41">
        <f t="shared" si="128"/>
        <v>0</v>
      </c>
      <c r="BS145" s="41" t="str">
        <f t="shared" si="137"/>
        <v/>
      </c>
      <c r="BT145" s="41" t="str">
        <f t="shared" si="138"/>
        <v/>
      </c>
      <c r="BU145" s="85" t="str">
        <f t="shared" si="139"/>
        <v>999:99.99</v>
      </c>
      <c r="BV145" s="85" t="str">
        <f t="shared" si="146"/>
        <v>999:99.99</v>
      </c>
      <c r="BW145" s="85" t="str">
        <f t="shared" si="129"/>
        <v>999:99.99</v>
      </c>
      <c r="BX145" s="89" t="str">
        <f t="shared" si="140"/>
        <v>1980/1/1</v>
      </c>
    </row>
    <row r="146" spans="1:81" ht="14.25" hidden="1" x14ac:dyDescent="0.15">
      <c r="A146" s="101" t="str">
        <f t="shared" ref="A146:A207" si="152">IF(B146="","",A145+1)</f>
        <v/>
      </c>
      <c r="B146" s="64"/>
      <c r="C146" s="65"/>
      <c r="D146" s="65"/>
      <c r="E146" s="65"/>
      <c r="F146" s="66"/>
      <c r="G146" s="66"/>
      <c r="H146" s="66"/>
      <c r="I146" s="66"/>
      <c r="J146" s="66"/>
      <c r="K146" s="67"/>
      <c r="L146" s="67"/>
      <c r="M146" s="66"/>
      <c r="N146" s="67"/>
      <c r="O146" s="67"/>
      <c r="P146" s="66"/>
      <c r="Q146" s="66"/>
      <c r="R146" s="66"/>
      <c r="S146" s="66"/>
      <c r="T146" s="66"/>
      <c r="U146" s="67"/>
      <c r="V146" s="68"/>
      <c r="W146" s="67"/>
      <c r="X146" s="101" t="str">
        <f>IF(B146="","",YEAR(申込書!$B$3)-YEAR(男子申込一覧表!B146))</f>
        <v/>
      </c>
      <c r="Y146" s="138"/>
      <c r="Z146" s="101" t="str">
        <f t="shared" ref="Z146:Z207" si="153">IF(AND(V146="",W146=""),"","オープン")</f>
        <v/>
      </c>
      <c r="AA146" s="12"/>
      <c r="AB146" s="71">
        <f t="shared" ref="AB146:AB207" si="154">IF(J146="",0,1)</f>
        <v>0</v>
      </c>
      <c r="AC146" s="71">
        <f t="shared" ref="AC146:AC207" si="155">IF(M146="",0,1)</f>
        <v>0</v>
      </c>
      <c r="AD146" s="71">
        <f t="shared" ref="AD146:AD207" si="156">IF(P146="",0,1)</f>
        <v>0</v>
      </c>
      <c r="AE146" s="71">
        <f t="shared" ref="AE146:AE207" si="157">SUM(AB146:AD146)</f>
        <v>0</v>
      </c>
      <c r="AF146" s="71">
        <f t="shared" ref="AF146:AF207" si="158">IF(J146="",0,IF(J146=M146,1,IF(M146="",0,IF(J146=P146,1,IF(M146=P146,1,0)))))</f>
        <v>0</v>
      </c>
      <c r="AG146" s="72" t="str">
        <f>IF(F146="","",IF(V146="",申込書!$AB$6,LEFT(V146,2)&amp;RIGHT(V146,3)))</f>
        <v/>
      </c>
      <c r="AH146" s="72" t="str">
        <f t="shared" ref="AH146:AH207" si="159">IF(OR(F146="",V146=""),"",LEFT(V146,2)&amp;RIGHT(V146,3))</f>
        <v/>
      </c>
      <c r="AI146" s="72" t="str">
        <f t="shared" ref="AI146:AI207" si="160">IF(OR(G146="",W146=""),"",W146)</f>
        <v/>
      </c>
      <c r="AJ146" s="73"/>
      <c r="AQ146" s="40">
        <v>139</v>
      </c>
      <c r="AR146" s="40">
        <f t="shared" ref="AR146:AR207" si="161">IF(OR(AU146="",BH146=5),AR145,AR145+1)</f>
        <v>0</v>
      </c>
      <c r="AS146" s="40" t="str">
        <f t="shared" ref="AS146:AS207" si="162">IF(OR(AU146="",BH146=5),"",AR146)</f>
        <v/>
      </c>
      <c r="AT146" s="56">
        <f t="shared" ref="AT146:AT207" si="163">LEN(TRIM(F146))+LEN(TRIM(G146))</f>
        <v>0</v>
      </c>
      <c r="AU146" s="56" t="str">
        <f t="shared" ref="AU146:AU207" si="164">IF(AND(J146="",M146=""),"",IF(AT146=2,TRIM(F146)&amp;"      "&amp;TRIM(G146),IF(AT146=3,TRIM(F146)&amp;"    "&amp;TRIM(G146),IF(AT146=4,TRIM(F146)&amp;"  "&amp;TRIM(G146),TRIM(F146)&amp;TRIM(G146)))))</f>
        <v/>
      </c>
      <c r="AV146" s="56" t="str">
        <f t="shared" ref="AV146:AV207" si="165">IF(AU146="","",F146&amp;"  "&amp;G146)</f>
        <v/>
      </c>
      <c r="AW146" s="56" t="str">
        <f t="shared" ref="AW146:AW207" si="166">IF(BI146&lt;2,AX146,AX146+5)</f>
        <v/>
      </c>
      <c r="AX146" s="56" t="str">
        <f t="shared" ref="AX146:AX207" si="167">IF(BI146=0,IF(BB146="","",IF(BB146&lt;25,18,BB146-MOD(BB146,5))),IF(BB146&lt;9,1,IF(AND(BB146&gt;8,BB146&lt;11),2,IF(AND(BB146&gt;10,BB146&lt;13),3,IF(AND(BB146&gt;12,BB146&lt;15),4,5)))))</f>
        <v/>
      </c>
      <c r="AY146" s="56">
        <v>5</v>
      </c>
      <c r="AZ146" s="56" t="str">
        <f t="shared" ref="AZ146:AZ207" si="168">H146&amp;" "&amp;I146</f>
        <v xml:space="preserve"> </v>
      </c>
      <c r="BA146" s="56">
        <v>139</v>
      </c>
      <c r="BB146" s="56" t="str">
        <f t="shared" si="105"/>
        <v/>
      </c>
      <c r="BC146" s="56" t="str">
        <f t="shared" si="106"/>
        <v>19000100</v>
      </c>
      <c r="BD146" s="56" t="str">
        <f t="shared" si="141"/>
        <v/>
      </c>
      <c r="BE146" s="56" t="str">
        <f t="shared" si="142"/>
        <v/>
      </c>
      <c r="BF146" s="56" t="str">
        <f t="shared" si="101"/>
        <v/>
      </c>
      <c r="BG146" s="56">
        <f t="shared" si="107"/>
        <v>0</v>
      </c>
      <c r="BH146" s="56">
        <f t="shared" si="108"/>
        <v>0</v>
      </c>
      <c r="BI146" s="56">
        <f t="shared" si="109"/>
        <v>0</v>
      </c>
      <c r="BJ146" s="41" t="str">
        <f t="shared" si="120"/>
        <v/>
      </c>
      <c r="BK146" s="41" t="str">
        <f t="shared" si="121"/>
        <v/>
      </c>
      <c r="BL146" s="41" t="str">
        <f t="shared" si="122"/>
        <v/>
      </c>
      <c r="BM146" s="41" t="str">
        <f t="shared" si="123"/>
        <v/>
      </c>
      <c r="BN146" s="41" t="str">
        <f t="shared" si="124"/>
        <v/>
      </c>
      <c r="BO146" s="41">
        <f t="shared" si="125"/>
        <v>0</v>
      </c>
      <c r="BP146" s="41" t="str">
        <f t="shared" si="126"/>
        <v/>
      </c>
      <c r="BQ146" s="41" t="str">
        <f t="shared" si="127"/>
        <v/>
      </c>
      <c r="BR146" s="41">
        <f t="shared" si="128"/>
        <v>0</v>
      </c>
      <c r="BS146" s="41" t="str">
        <f t="shared" ref="BS146:BS207" si="169">IF(P146="","",VLOOKUP(P146,$AL$6:$AO$16,3,0))</f>
        <v/>
      </c>
      <c r="BT146" s="41" t="str">
        <f t="shared" ref="BT146:BT207" si="170">IF(P146="","",VLOOKUP(P146,$AL$6:$AO$16,4,0))</f>
        <v/>
      </c>
      <c r="BU146" s="85" t="str">
        <f t="shared" ref="BU146:BU207" si="171">IF(K146="","999:99.99"," "&amp;LEFT(RIGHT("        "&amp;TEXT(K146,"0.00"),7),2)&amp;":"&amp;RIGHT(TEXT(K146,"0.00"),5))</f>
        <v>999:99.99</v>
      </c>
      <c r="BV146" s="85" t="str">
        <f t="shared" ref="BV146:BV207" si="172">IF(N146="","999:99.99"," "&amp;LEFT(RIGHT("        "&amp;TEXT(N146,"0.00"),7),2)&amp;":"&amp;RIGHT(TEXT(N146,"0.00"),5))</f>
        <v>999:99.99</v>
      </c>
      <c r="BW146" s="85" t="str">
        <f t="shared" ref="BW146:BW207" si="173">IF(U146="","999:99.99"," "&amp;LEFT(RIGHT("        "&amp;TEXT(U146,"0.00"),7),2)&amp;":"&amp;RIGHT(TEXT(U146,"0.00"),5))</f>
        <v>999:99.99</v>
      </c>
      <c r="BX146" s="89" t="str">
        <f t="shared" ref="BX146:BX207" si="174">IF(B146="","1980/1/1",B146)</f>
        <v>1980/1/1</v>
      </c>
      <c r="BZ146" s="100"/>
      <c r="CA146" s="100"/>
      <c r="CB146" s="100"/>
      <c r="CC146" s="100"/>
    </row>
    <row r="147" spans="1:81" ht="14.25" hidden="1" x14ac:dyDescent="0.15">
      <c r="A147" s="101" t="str">
        <f t="shared" si="152"/>
        <v/>
      </c>
      <c r="B147" s="64"/>
      <c r="C147" s="65"/>
      <c r="D147" s="65"/>
      <c r="E147" s="65"/>
      <c r="F147" s="66"/>
      <c r="G147" s="66"/>
      <c r="H147" s="66"/>
      <c r="I147" s="66"/>
      <c r="J147" s="66"/>
      <c r="K147" s="67"/>
      <c r="L147" s="67"/>
      <c r="M147" s="66"/>
      <c r="N147" s="67"/>
      <c r="O147" s="67"/>
      <c r="P147" s="66"/>
      <c r="Q147" s="66"/>
      <c r="R147" s="66"/>
      <c r="S147" s="66"/>
      <c r="T147" s="66"/>
      <c r="U147" s="67"/>
      <c r="V147" s="68"/>
      <c r="W147" s="67"/>
      <c r="X147" s="101" t="str">
        <f>IF(B147="","",YEAR(申込書!$B$3)-YEAR(男子申込一覧表!B147))</f>
        <v/>
      </c>
      <c r="Y147" s="138"/>
      <c r="Z147" s="101" t="str">
        <f t="shared" si="153"/>
        <v/>
      </c>
      <c r="AA147" s="12"/>
      <c r="AB147" s="71">
        <f t="shared" si="154"/>
        <v>0</v>
      </c>
      <c r="AC147" s="71">
        <f t="shared" si="155"/>
        <v>0</v>
      </c>
      <c r="AD147" s="71">
        <f t="shared" si="156"/>
        <v>0</v>
      </c>
      <c r="AE147" s="71">
        <f t="shared" si="157"/>
        <v>0</v>
      </c>
      <c r="AF147" s="71">
        <f t="shared" si="158"/>
        <v>0</v>
      </c>
      <c r="AG147" s="72" t="str">
        <f>IF(F147="","",IF(V147="",申込書!$AB$6,LEFT(V147,2)&amp;RIGHT(V147,3)))</f>
        <v/>
      </c>
      <c r="AH147" s="72" t="str">
        <f t="shared" si="159"/>
        <v/>
      </c>
      <c r="AI147" s="72" t="str">
        <f t="shared" si="160"/>
        <v/>
      </c>
      <c r="AJ147" s="73"/>
      <c r="AQ147" s="40">
        <v>140</v>
      </c>
      <c r="AR147" s="40">
        <f t="shared" si="161"/>
        <v>0</v>
      </c>
      <c r="AS147" s="40" t="str">
        <f t="shared" si="162"/>
        <v/>
      </c>
      <c r="AT147" s="56">
        <f t="shared" si="163"/>
        <v>0</v>
      </c>
      <c r="AU147" s="56" t="str">
        <f t="shared" si="164"/>
        <v/>
      </c>
      <c r="AV147" s="56" t="str">
        <f t="shared" si="165"/>
        <v/>
      </c>
      <c r="AW147" s="56" t="str">
        <f t="shared" si="166"/>
        <v/>
      </c>
      <c r="AX147" s="56" t="str">
        <f t="shared" si="167"/>
        <v/>
      </c>
      <c r="AY147" s="56">
        <v>5</v>
      </c>
      <c r="AZ147" s="56" t="str">
        <f t="shared" si="168"/>
        <v xml:space="preserve"> </v>
      </c>
      <c r="BA147" s="56">
        <v>140</v>
      </c>
      <c r="BB147" s="56" t="str">
        <f t="shared" si="105"/>
        <v/>
      </c>
      <c r="BC147" s="56" t="str">
        <f t="shared" si="106"/>
        <v>19000100</v>
      </c>
      <c r="BD147" s="56" t="str">
        <f t="shared" si="141"/>
        <v/>
      </c>
      <c r="BE147" s="56" t="str">
        <f t="shared" si="142"/>
        <v/>
      </c>
      <c r="BF147" s="56" t="str">
        <f t="shared" si="101"/>
        <v/>
      </c>
      <c r="BG147" s="56">
        <f t="shared" si="107"/>
        <v>0</v>
      </c>
      <c r="BH147" s="56">
        <f t="shared" si="108"/>
        <v>0</v>
      </c>
      <c r="BI147" s="56">
        <f t="shared" si="109"/>
        <v>0</v>
      </c>
      <c r="BJ147" s="41" t="str">
        <f t="shared" si="120"/>
        <v/>
      </c>
      <c r="BK147" s="41" t="str">
        <f t="shared" si="121"/>
        <v/>
      </c>
      <c r="BL147" s="41" t="str">
        <f t="shared" si="122"/>
        <v/>
      </c>
      <c r="BM147" s="41" t="str">
        <f t="shared" si="123"/>
        <v/>
      </c>
      <c r="BN147" s="41" t="str">
        <f t="shared" si="124"/>
        <v/>
      </c>
      <c r="BO147" s="41">
        <f t="shared" si="125"/>
        <v>0</v>
      </c>
      <c r="BP147" s="41" t="str">
        <f t="shared" si="126"/>
        <v/>
      </c>
      <c r="BQ147" s="41" t="str">
        <f t="shared" si="127"/>
        <v/>
      </c>
      <c r="BR147" s="41">
        <f t="shared" si="128"/>
        <v>0</v>
      </c>
      <c r="BS147" s="41" t="str">
        <f t="shared" si="169"/>
        <v/>
      </c>
      <c r="BT147" s="41" t="str">
        <f t="shared" si="170"/>
        <v/>
      </c>
      <c r="BU147" s="85" t="str">
        <f t="shared" si="171"/>
        <v>999:99.99</v>
      </c>
      <c r="BV147" s="85" t="str">
        <f t="shared" si="172"/>
        <v>999:99.99</v>
      </c>
      <c r="BW147" s="85" t="str">
        <f t="shared" si="173"/>
        <v>999:99.99</v>
      </c>
      <c r="BX147" s="89" t="str">
        <f t="shared" si="174"/>
        <v>1980/1/1</v>
      </c>
      <c r="BZ147" s="100"/>
      <c r="CA147" s="100"/>
      <c r="CB147" s="100"/>
      <c r="CC147" s="100"/>
    </row>
    <row r="148" spans="1:81" ht="14.25" hidden="1" x14ac:dyDescent="0.15">
      <c r="A148" s="101" t="str">
        <f t="shared" si="152"/>
        <v/>
      </c>
      <c r="B148" s="64"/>
      <c r="C148" s="65"/>
      <c r="D148" s="65"/>
      <c r="E148" s="65"/>
      <c r="F148" s="66"/>
      <c r="G148" s="66"/>
      <c r="H148" s="66"/>
      <c r="I148" s="66"/>
      <c r="J148" s="66"/>
      <c r="K148" s="67"/>
      <c r="L148" s="67"/>
      <c r="M148" s="66"/>
      <c r="N148" s="67"/>
      <c r="O148" s="67"/>
      <c r="P148" s="66"/>
      <c r="Q148" s="66"/>
      <c r="R148" s="66"/>
      <c r="S148" s="66"/>
      <c r="T148" s="66"/>
      <c r="U148" s="67"/>
      <c r="V148" s="68"/>
      <c r="W148" s="67"/>
      <c r="X148" s="101" t="str">
        <f>IF(B148="","",YEAR(申込書!$B$3)-YEAR(男子申込一覧表!B148))</f>
        <v/>
      </c>
      <c r="Y148" s="138"/>
      <c r="Z148" s="101" t="str">
        <f t="shared" si="153"/>
        <v/>
      </c>
      <c r="AA148" s="12"/>
      <c r="AB148" s="71">
        <f t="shared" si="154"/>
        <v>0</v>
      </c>
      <c r="AC148" s="71">
        <f t="shared" si="155"/>
        <v>0</v>
      </c>
      <c r="AD148" s="71">
        <f t="shared" si="156"/>
        <v>0</v>
      </c>
      <c r="AE148" s="71">
        <f t="shared" si="157"/>
        <v>0</v>
      </c>
      <c r="AF148" s="71">
        <f t="shared" si="158"/>
        <v>0</v>
      </c>
      <c r="AG148" s="72" t="str">
        <f>IF(F148="","",IF(V148="",申込書!$AB$6,LEFT(V148,2)&amp;RIGHT(V148,3)))</f>
        <v/>
      </c>
      <c r="AH148" s="72" t="str">
        <f t="shared" si="159"/>
        <v/>
      </c>
      <c r="AI148" s="72" t="str">
        <f t="shared" si="160"/>
        <v/>
      </c>
      <c r="AJ148" s="73"/>
      <c r="AQ148" s="40">
        <v>141</v>
      </c>
      <c r="AR148" s="40">
        <f t="shared" si="161"/>
        <v>0</v>
      </c>
      <c r="AS148" s="40" t="str">
        <f t="shared" si="162"/>
        <v/>
      </c>
      <c r="AT148" s="56">
        <f t="shared" si="163"/>
        <v>0</v>
      </c>
      <c r="AU148" s="56" t="str">
        <f t="shared" si="164"/>
        <v/>
      </c>
      <c r="AV148" s="56" t="str">
        <f t="shared" si="165"/>
        <v/>
      </c>
      <c r="AW148" s="56" t="str">
        <f t="shared" si="166"/>
        <v/>
      </c>
      <c r="AX148" s="56" t="str">
        <f t="shared" si="167"/>
        <v/>
      </c>
      <c r="AY148" s="56">
        <v>5</v>
      </c>
      <c r="AZ148" s="56" t="str">
        <f t="shared" si="168"/>
        <v xml:space="preserve"> </v>
      </c>
      <c r="BA148" s="56">
        <v>141</v>
      </c>
      <c r="BB148" s="56" t="str">
        <f t="shared" si="105"/>
        <v/>
      </c>
      <c r="BC148" s="56" t="str">
        <f t="shared" si="106"/>
        <v>19000100</v>
      </c>
      <c r="BD148" s="56" t="str">
        <f t="shared" si="141"/>
        <v/>
      </c>
      <c r="BE148" s="56" t="str">
        <f t="shared" si="142"/>
        <v/>
      </c>
      <c r="BF148" s="56" t="str">
        <f t="shared" si="101"/>
        <v/>
      </c>
      <c r="BG148" s="56">
        <f t="shared" si="107"/>
        <v>0</v>
      </c>
      <c r="BH148" s="56">
        <f t="shared" si="108"/>
        <v>0</v>
      </c>
      <c r="BI148" s="56">
        <f t="shared" si="109"/>
        <v>0</v>
      </c>
      <c r="BJ148" s="41" t="str">
        <f t="shared" si="120"/>
        <v/>
      </c>
      <c r="BK148" s="41" t="str">
        <f t="shared" si="121"/>
        <v/>
      </c>
      <c r="BL148" s="41" t="str">
        <f t="shared" si="122"/>
        <v/>
      </c>
      <c r="BM148" s="41" t="str">
        <f t="shared" si="123"/>
        <v/>
      </c>
      <c r="BN148" s="41" t="str">
        <f t="shared" si="124"/>
        <v/>
      </c>
      <c r="BO148" s="41">
        <f t="shared" si="125"/>
        <v>0</v>
      </c>
      <c r="BP148" s="41" t="str">
        <f t="shared" si="126"/>
        <v/>
      </c>
      <c r="BQ148" s="41" t="str">
        <f t="shared" si="127"/>
        <v/>
      </c>
      <c r="BR148" s="41">
        <f t="shared" si="128"/>
        <v>0</v>
      </c>
      <c r="BS148" s="41" t="str">
        <f t="shared" si="169"/>
        <v/>
      </c>
      <c r="BT148" s="41" t="str">
        <f t="shared" si="170"/>
        <v/>
      </c>
      <c r="BU148" s="85" t="str">
        <f t="shared" si="171"/>
        <v>999:99.99</v>
      </c>
      <c r="BV148" s="85" t="str">
        <f t="shared" si="172"/>
        <v>999:99.99</v>
      </c>
      <c r="BW148" s="85" t="str">
        <f t="shared" si="173"/>
        <v>999:99.99</v>
      </c>
      <c r="BX148" s="89" t="str">
        <f t="shared" si="174"/>
        <v>1980/1/1</v>
      </c>
      <c r="BZ148" s="100"/>
      <c r="CA148" s="100"/>
      <c r="CB148" s="100"/>
      <c r="CC148" s="100"/>
    </row>
    <row r="149" spans="1:81" ht="14.25" hidden="1" x14ac:dyDescent="0.15">
      <c r="A149" s="101" t="str">
        <f t="shared" si="152"/>
        <v/>
      </c>
      <c r="B149" s="64"/>
      <c r="C149" s="65"/>
      <c r="D149" s="65"/>
      <c r="E149" s="65"/>
      <c r="F149" s="66"/>
      <c r="G149" s="66"/>
      <c r="H149" s="66"/>
      <c r="I149" s="66"/>
      <c r="J149" s="66"/>
      <c r="K149" s="67"/>
      <c r="L149" s="67"/>
      <c r="M149" s="66"/>
      <c r="N149" s="67"/>
      <c r="O149" s="67"/>
      <c r="P149" s="66"/>
      <c r="Q149" s="66"/>
      <c r="R149" s="66"/>
      <c r="S149" s="66"/>
      <c r="T149" s="66"/>
      <c r="U149" s="67"/>
      <c r="V149" s="68"/>
      <c r="W149" s="67"/>
      <c r="X149" s="101" t="str">
        <f>IF(B149="","",YEAR(申込書!$B$3)-YEAR(男子申込一覧表!B149))</f>
        <v/>
      </c>
      <c r="Y149" s="138"/>
      <c r="Z149" s="101" t="str">
        <f t="shared" si="153"/>
        <v/>
      </c>
      <c r="AA149" s="12"/>
      <c r="AB149" s="71">
        <f t="shared" si="154"/>
        <v>0</v>
      </c>
      <c r="AC149" s="71">
        <f t="shared" si="155"/>
        <v>0</v>
      </c>
      <c r="AD149" s="71">
        <f t="shared" si="156"/>
        <v>0</v>
      </c>
      <c r="AE149" s="71">
        <f t="shared" si="157"/>
        <v>0</v>
      </c>
      <c r="AF149" s="71">
        <f t="shared" si="158"/>
        <v>0</v>
      </c>
      <c r="AG149" s="72" t="str">
        <f>IF(F149="","",IF(V149="",申込書!$AB$6,LEFT(V149,2)&amp;RIGHT(V149,3)))</f>
        <v/>
      </c>
      <c r="AH149" s="72" t="str">
        <f t="shared" si="159"/>
        <v/>
      </c>
      <c r="AI149" s="72" t="str">
        <f t="shared" si="160"/>
        <v/>
      </c>
      <c r="AJ149" s="73"/>
      <c r="AQ149" s="40">
        <v>142</v>
      </c>
      <c r="AR149" s="40">
        <f t="shared" si="161"/>
        <v>0</v>
      </c>
      <c r="AS149" s="40" t="str">
        <f t="shared" si="162"/>
        <v/>
      </c>
      <c r="AT149" s="56">
        <f t="shared" si="163"/>
        <v>0</v>
      </c>
      <c r="AU149" s="56" t="str">
        <f t="shared" si="164"/>
        <v/>
      </c>
      <c r="AV149" s="56" t="str">
        <f t="shared" si="165"/>
        <v/>
      </c>
      <c r="AW149" s="56" t="str">
        <f t="shared" si="166"/>
        <v/>
      </c>
      <c r="AX149" s="56" t="str">
        <f t="shared" si="167"/>
        <v/>
      </c>
      <c r="AY149" s="56">
        <v>5</v>
      </c>
      <c r="AZ149" s="56" t="str">
        <f t="shared" si="168"/>
        <v xml:space="preserve"> </v>
      </c>
      <c r="BA149" s="56">
        <v>142</v>
      </c>
      <c r="BB149" s="56" t="str">
        <f t="shared" si="105"/>
        <v/>
      </c>
      <c r="BC149" s="56" t="str">
        <f t="shared" si="106"/>
        <v>19000100</v>
      </c>
      <c r="BD149" s="56" t="str">
        <f t="shared" si="141"/>
        <v/>
      </c>
      <c r="BE149" s="56" t="str">
        <f t="shared" si="142"/>
        <v/>
      </c>
      <c r="BF149" s="56" t="str">
        <f t="shared" si="101"/>
        <v/>
      </c>
      <c r="BG149" s="56">
        <f t="shared" si="107"/>
        <v>0</v>
      </c>
      <c r="BH149" s="56">
        <f t="shared" si="108"/>
        <v>0</v>
      </c>
      <c r="BI149" s="56">
        <f t="shared" si="109"/>
        <v>0</v>
      </c>
      <c r="BJ149" s="41" t="str">
        <f t="shared" si="120"/>
        <v/>
      </c>
      <c r="BK149" s="41" t="str">
        <f t="shared" si="121"/>
        <v/>
      </c>
      <c r="BL149" s="41" t="str">
        <f t="shared" si="122"/>
        <v/>
      </c>
      <c r="BM149" s="41" t="str">
        <f t="shared" si="123"/>
        <v/>
      </c>
      <c r="BN149" s="41" t="str">
        <f t="shared" si="124"/>
        <v/>
      </c>
      <c r="BO149" s="41">
        <f t="shared" si="125"/>
        <v>0</v>
      </c>
      <c r="BP149" s="41" t="str">
        <f t="shared" si="126"/>
        <v/>
      </c>
      <c r="BQ149" s="41" t="str">
        <f t="shared" si="127"/>
        <v/>
      </c>
      <c r="BR149" s="41">
        <f t="shared" si="128"/>
        <v>0</v>
      </c>
      <c r="BS149" s="41" t="str">
        <f t="shared" si="169"/>
        <v/>
      </c>
      <c r="BT149" s="41" t="str">
        <f t="shared" si="170"/>
        <v/>
      </c>
      <c r="BU149" s="85" t="str">
        <f t="shared" si="171"/>
        <v>999:99.99</v>
      </c>
      <c r="BV149" s="85" t="str">
        <f t="shared" si="172"/>
        <v>999:99.99</v>
      </c>
      <c r="BW149" s="85" t="str">
        <f t="shared" si="173"/>
        <v>999:99.99</v>
      </c>
      <c r="BX149" s="89" t="str">
        <f t="shared" si="174"/>
        <v>1980/1/1</v>
      </c>
      <c r="BZ149" s="100"/>
      <c r="CA149" s="100"/>
      <c r="CB149" s="100"/>
      <c r="CC149" s="100"/>
    </row>
    <row r="150" spans="1:81" ht="14.25" hidden="1" x14ac:dyDescent="0.15">
      <c r="A150" s="101" t="str">
        <f t="shared" si="152"/>
        <v/>
      </c>
      <c r="B150" s="64"/>
      <c r="C150" s="65"/>
      <c r="D150" s="65"/>
      <c r="E150" s="65"/>
      <c r="F150" s="66"/>
      <c r="G150" s="66"/>
      <c r="H150" s="66"/>
      <c r="I150" s="66"/>
      <c r="J150" s="66"/>
      <c r="K150" s="67"/>
      <c r="L150" s="67"/>
      <c r="M150" s="66"/>
      <c r="N150" s="67"/>
      <c r="O150" s="67"/>
      <c r="P150" s="66"/>
      <c r="Q150" s="66"/>
      <c r="R150" s="66"/>
      <c r="S150" s="66"/>
      <c r="T150" s="66"/>
      <c r="U150" s="67"/>
      <c r="V150" s="68"/>
      <c r="W150" s="67"/>
      <c r="X150" s="101" t="str">
        <f>IF(B150="","",YEAR(申込書!$B$3)-YEAR(男子申込一覧表!B150))</f>
        <v/>
      </c>
      <c r="Y150" s="138"/>
      <c r="Z150" s="101" t="str">
        <f t="shared" si="153"/>
        <v/>
      </c>
      <c r="AA150" s="12"/>
      <c r="AB150" s="71">
        <f t="shared" si="154"/>
        <v>0</v>
      </c>
      <c r="AC150" s="71">
        <f t="shared" si="155"/>
        <v>0</v>
      </c>
      <c r="AD150" s="71">
        <f t="shared" si="156"/>
        <v>0</v>
      </c>
      <c r="AE150" s="71">
        <f t="shared" si="157"/>
        <v>0</v>
      </c>
      <c r="AF150" s="71">
        <f t="shared" si="158"/>
        <v>0</v>
      </c>
      <c r="AG150" s="72" t="str">
        <f>IF(F150="","",IF(V150="",申込書!$AB$6,LEFT(V150,2)&amp;RIGHT(V150,3)))</f>
        <v/>
      </c>
      <c r="AH150" s="72" t="str">
        <f t="shared" si="159"/>
        <v/>
      </c>
      <c r="AI150" s="72" t="str">
        <f t="shared" si="160"/>
        <v/>
      </c>
      <c r="AJ150" s="73"/>
      <c r="AQ150" s="40">
        <v>143</v>
      </c>
      <c r="AR150" s="40">
        <f t="shared" si="161"/>
        <v>0</v>
      </c>
      <c r="AS150" s="40" t="str">
        <f t="shared" si="162"/>
        <v/>
      </c>
      <c r="AT150" s="56">
        <f t="shared" si="163"/>
        <v>0</v>
      </c>
      <c r="AU150" s="56" t="str">
        <f t="shared" si="164"/>
        <v/>
      </c>
      <c r="AV150" s="56" t="str">
        <f t="shared" si="165"/>
        <v/>
      </c>
      <c r="AW150" s="56" t="str">
        <f t="shared" si="166"/>
        <v/>
      </c>
      <c r="AX150" s="56" t="str">
        <f t="shared" si="167"/>
        <v/>
      </c>
      <c r="AY150" s="56">
        <v>5</v>
      </c>
      <c r="AZ150" s="56" t="str">
        <f t="shared" si="168"/>
        <v xml:space="preserve"> </v>
      </c>
      <c r="BA150" s="56">
        <v>143</v>
      </c>
      <c r="BB150" s="56" t="str">
        <f t="shared" si="105"/>
        <v/>
      </c>
      <c r="BC150" s="56" t="str">
        <f t="shared" si="106"/>
        <v>19000100</v>
      </c>
      <c r="BD150" s="56" t="str">
        <f t="shared" si="141"/>
        <v/>
      </c>
      <c r="BE150" s="56" t="str">
        <f t="shared" si="142"/>
        <v/>
      </c>
      <c r="BF150" s="56" t="str">
        <f t="shared" si="101"/>
        <v/>
      </c>
      <c r="BG150" s="56">
        <f t="shared" si="107"/>
        <v>0</v>
      </c>
      <c r="BH150" s="56">
        <f t="shared" si="108"/>
        <v>0</v>
      </c>
      <c r="BI150" s="56">
        <f t="shared" si="109"/>
        <v>0</v>
      </c>
      <c r="BJ150" s="41" t="str">
        <f t="shared" si="120"/>
        <v/>
      </c>
      <c r="BK150" s="41" t="str">
        <f t="shared" si="121"/>
        <v/>
      </c>
      <c r="BL150" s="41" t="str">
        <f t="shared" si="122"/>
        <v/>
      </c>
      <c r="BM150" s="41" t="str">
        <f t="shared" si="123"/>
        <v/>
      </c>
      <c r="BN150" s="41" t="str">
        <f t="shared" si="124"/>
        <v/>
      </c>
      <c r="BO150" s="41">
        <f t="shared" si="125"/>
        <v>0</v>
      </c>
      <c r="BP150" s="41" t="str">
        <f t="shared" si="126"/>
        <v/>
      </c>
      <c r="BQ150" s="41" t="str">
        <f t="shared" si="127"/>
        <v/>
      </c>
      <c r="BR150" s="41">
        <f t="shared" si="128"/>
        <v>0</v>
      </c>
      <c r="BS150" s="41" t="str">
        <f t="shared" si="169"/>
        <v/>
      </c>
      <c r="BT150" s="41" t="str">
        <f t="shared" si="170"/>
        <v/>
      </c>
      <c r="BU150" s="85" t="str">
        <f t="shared" si="171"/>
        <v>999:99.99</v>
      </c>
      <c r="BV150" s="85" t="str">
        <f t="shared" si="172"/>
        <v>999:99.99</v>
      </c>
      <c r="BW150" s="85" t="str">
        <f t="shared" si="173"/>
        <v>999:99.99</v>
      </c>
      <c r="BX150" s="89" t="str">
        <f t="shared" si="174"/>
        <v>1980/1/1</v>
      </c>
      <c r="BZ150" s="100"/>
      <c r="CA150" s="100"/>
      <c r="CB150" s="100"/>
      <c r="CC150" s="100"/>
    </row>
    <row r="151" spans="1:81" ht="14.25" hidden="1" x14ac:dyDescent="0.15">
      <c r="A151" s="101" t="str">
        <f t="shared" si="152"/>
        <v/>
      </c>
      <c r="B151" s="64"/>
      <c r="C151" s="65"/>
      <c r="D151" s="65"/>
      <c r="E151" s="65"/>
      <c r="F151" s="66"/>
      <c r="G151" s="66"/>
      <c r="H151" s="66"/>
      <c r="I151" s="66"/>
      <c r="J151" s="66"/>
      <c r="K151" s="67"/>
      <c r="L151" s="67"/>
      <c r="M151" s="66"/>
      <c r="N151" s="67"/>
      <c r="O151" s="67"/>
      <c r="P151" s="66"/>
      <c r="Q151" s="66"/>
      <c r="R151" s="66"/>
      <c r="S151" s="66"/>
      <c r="T151" s="66"/>
      <c r="U151" s="67"/>
      <c r="V151" s="68"/>
      <c r="W151" s="67"/>
      <c r="X151" s="101" t="str">
        <f>IF(B151="","",YEAR(申込書!$B$3)-YEAR(男子申込一覧表!B151))</f>
        <v/>
      </c>
      <c r="Y151" s="138"/>
      <c r="Z151" s="101" t="str">
        <f t="shared" si="153"/>
        <v/>
      </c>
      <c r="AA151" s="12"/>
      <c r="AB151" s="71">
        <f t="shared" si="154"/>
        <v>0</v>
      </c>
      <c r="AC151" s="71">
        <f t="shared" si="155"/>
        <v>0</v>
      </c>
      <c r="AD151" s="71">
        <f t="shared" si="156"/>
        <v>0</v>
      </c>
      <c r="AE151" s="71">
        <f t="shared" si="157"/>
        <v>0</v>
      </c>
      <c r="AF151" s="71">
        <f t="shared" si="158"/>
        <v>0</v>
      </c>
      <c r="AG151" s="72" t="str">
        <f>IF(F151="","",IF(V151="",申込書!$AB$6,LEFT(V151,2)&amp;RIGHT(V151,3)))</f>
        <v/>
      </c>
      <c r="AH151" s="72" t="str">
        <f t="shared" si="159"/>
        <v/>
      </c>
      <c r="AI151" s="72" t="str">
        <f t="shared" si="160"/>
        <v/>
      </c>
      <c r="AJ151" s="73"/>
      <c r="AQ151" s="40">
        <v>144</v>
      </c>
      <c r="AR151" s="40">
        <f t="shared" si="161"/>
        <v>0</v>
      </c>
      <c r="AS151" s="40" t="str">
        <f t="shared" si="162"/>
        <v/>
      </c>
      <c r="AT151" s="56">
        <f t="shared" si="163"/>
        <v>0</v>
      </c>
      <c r="AU151" s="56" t="str">
        <f t="shared" si="164"/>
        <v/>
      </c>
      <c r="AV151" s="56" t="str">
        <f t="shared" si="165"/>
        <v/>
      </c>
      <c r="AW151" s="56" t="str">
        <f t="shared" si="166"/>
        <v/>
      </c>
      <c r="AX151" s="56" t="str">
        <f t="shared" si="167"/>
        <v/>
      </c>
      <c r="AY151" s="56">
        <v>5</v>
      </c>
      <c r="AZ151" s="56" t="str">
        <f t="shared" si="168"/>
        <v xml:space="preserve"> </v>
      </c>
      <c r="BA151" s="56">
        <v>144</v>
      </c>
      <c r="BB151" s="56" t="str">
        <f t="shared" si="105"/>
        <v/>
      </c>
      <c r="BC151" s="56" t="str">
        <f t="shared" si="106"/>
        <v>19000100</v>
      </c>
      <c r="BD151" s="56" t="str">
        <f t="shared" si="141"/>
        <v/>
      </c>
      <c r="BE151" s="56" t="str">
        <f t="shared" si="142"/>
        <v/>
      </c>
      <c r="BF151" s="56" t="str">
        <f t="shared" si="101"/>
        <v/>
      </c>
      <c r="BG151" s="56">
        <f t="shared" si="107"/>
        <v>0</v>
      </c>
      <c r="BH151" s="56">
        <f t="shared" si="108"/>
        <v>0</v>
      </c>
      <c r="BI151" s="56">
        <f t="shared" si="109"/>
        <v>0</v>
      </c>
      <c r="BJ151" s="41" t="str">
        <f t="shared" si="120"/>
        <v/>
      </c>
      <c r="BK151" s="41" t="str">
        <f t="shared" si="121"/>
        <v/>
      </c>
      <c r="BL151" s="41" t="str">
        <f t="shared" si="122"/>
        <v/>
      </c>
      <c r="BM151" s="41" t="str">
        <f t="shared" si="123"/>
        <v/>
      </c>
      <c r="BN151" s="41" t="str">
        <f t="shared" si="124"/>
        <v/>
      </c>
      <c r="BO151" s="41">
        <f t="shared" si="125"/>
        <v>0</v>
      </c>
      <c r="BP151" s="41" t="str">
        <f t="shared" si="126"/>
        <v/>
      </c>
      <c r="BQ151" s="41" t="str">
        <f t="shared" si="127"/>
        <v/>
      </c>
      <c r="BR151" s="41">
        <f t="shared" si="128"/>
        <v>0</v>
      </c>
      <c r="BS151" s="41" t="str">
        <f t="shared" si="169"/>
        <v/>
      </c>
      <c r="BT151" s="41" t="str">
        <f t="shared" si="170"/>
        <v/>
      </c>
      <c r="BU151" s="85" t="str">
        <f t="shared" si="171"/>
        <v>999:99.99</v>
      </c>
      <c r="BV151" s="85" t="str">
        <f t="shared" si="172"/>
        <v>999:99.99</v>
      </c>
      <c r="BW151" s="85" t="str">
        <f t="shared" si="173"/>
        <v>999:99.99</v>
      </c>
      <c r="BX151" s="89" t="str">
        <f t="shared" si="174"/>
        <v>1980/1/1</v>
      </c>
      <c r="BZ151" s="100"/>
      <c r="CA151" s="100"/>
      <c r="CB151" s="100"/>
      <c r="CC151" s="100"/>
    </row>
    <row r="152" spans="1:81" ht="14.25" hidden="1" x14ac:dyDescent="0.15">
      <c r="A152" s="101" t="str">
        <f t="shared" si="152"/>
        <v/>
      </c>
      <c r="B152" s="64"/>
      <c r="C152" s="65"/>
      <c r="D152" s="65"/>
      <c r="E152" s="65"/>
      <c r="F152" s="66"/>
      <c r="G152" s="66"/>
      <c r="H152" s="66"/>
      <c r="I152" s="66"/>
      <c r="J152" s="66"/>
      <c r="K152" s="67"/>
      <c r="L152" s="67"/>
      <c r="M152" s="66"/>
      <c r="N152" s="67"/>
      <c r="O152" s="67"/>
      <c r="P152" s="66"/>
      <c r="Q152" s="66"/>
      <c r="R152" s="66"/>
      <c r="S152" s="66"/>
      <c r="T152" s="66"/>
      <c r="U152" s="67"/>
      <c r="V152" s="68"/>
      <c r="W152" s="67"/>
      <c r="X152" s="101" t="str">
        <f>IF(B152="","",YEAR(申込書!$B$3)-YEAR(男子申込一覧表!B152))</f>
        <v/>
      </c>
      <c r="Y152" s="138"/>
      <c r="Z152" s="101" t="str">
        <f t="shared" si="153"/>
        <v/>
      </c>
      <c r="AA152" s="12"/>
      <c r="AB152" s="71">
        <f t="shared" si="154"/>
        <v>0</v>
      </c>
      <c r="AC152" s="71">
        <f t="shared" si="155"/>
        <v>0</v>
      </c>
      <c r="AD152" s="71">
        <f t="shared" si="156"/>
        <v>0</v>
      </c>
      <c r="AE152" s="71">
        <f t="shared" si="157"/>
        <v>0</v>
      </c>
      <c r="AF152" s="71">
        <f t="shared" si="158"/>
        <v>0</v>
      </c>
      <c r="AG152" s="72" t="str">
        <f>IF(F152="","",IF(V152="",申込書!$AB$6,LEFT(V152,2)&amp;RIGHT(V152,3)))</f>
        <v/>
      </c>
      <c r="AH152" s="72" t="str">
        <f t="shared" si="159"/>
        <v/>
      </c>
      <c r="AI152" s="72" t="str">
        <f t="shared" si="160"/>
        <v/>
      </c>
      <c r="AJ152" s="73"/>
      <c r="AQ152" s="40">
        <v>145</v>
      </c>
      <c r="AR152" s="40">
        <f t="shared" si="161"/>
        <v>0</v>
      </c>
      <c r="AS152" s="40" t="str">
        <f t="shared" si="162"/>
        <v/>
      </c>
      <c r="AT152" s="56">
        <f t="shared" si="163"/>
        <v>0</v>
      </c>
      <c r="AU152" s="56" t="str">
        <f t="shared" si="164"/>
        <v/>
      </c>
      <c r="AV152" s="56" t="str">
        <f t="shared" si="165"/>
        <v/>
      </c>
      <c r="AW152" s="56" t="str">
        <f t="shared" si="166"/>
        <v/>
      </c>
      <c r="AX152" s="56" t="str">
        <f t="shared" si="167"/>
        <v/>
      </c>
      <c r="AY152" s="56">
        <v>5</v>
      </c>
      <c r="AZ152" s="56" t="str">
        <f t="shared" si="168"/>
        <v xml:space="preserve"> </v>
      </c>
      <c r="BA152" s="56">
        <v>145</v>
      </c>
      <c r="BB152" s="56" t="str">
        <f t="shared" si="105"/>
        <v/>
      </c>
      <c r="BC152" s="56" t="str">
        <f t="shared" si="106"/>
        <v>19000100</v>
      </c>
      <c r="BD152" s="56" t="str">
        <f t="shared" si="141"/>
        <v/>
      </c>
      <c r="BE152" s="56" t="str">
        <f t="shared" si="142"/>
        <v/>
      </c>
      <c r="BF152" s="56" t="str">
        <f t="shared" si="101"/>
        <v/>
      </c>
      <c r="BG152" s="56">
        <f t="shared" si="107"/>
        <v>0</v>
      </c>
      <c r="BH152" s="56">
        <f t="shared" si="108"/>
        <v>0</v>
      </c>
      <c r="BI152" s="56">
        <f t="shared" si="109"/>
        <v>0</v>
      </c>
      <c r="BJ152" s="41" t="str">
        <f t="shared" si="120"/>
        <v/>
      </c>
      <c r="BK152" s="41" t="str">
        <f t="shared" si="121"/>
        <v/>
      </c>
      <c r="BL152" s="41" t="str">
        <f t="shared" si="122"/>
        <v/>
      </c>
      <c r="BM152" s="41" t="str">
        <f t="shared" si="123"/>
        <v/>
      </c>
      <c r="BN152" s="41" t="str">
        <f t="shared" si="124"/>
        <v/>
      </c>
      <c r="BO152" s="41">
        <f t="shared" si="125"/>
        <v>0</v>
      </c>
      <c r="BP152" s="41" t="str">
        <f t="shared" si="126"/>
        <v/>
      </c>
      <c r="BQ152" s="41" t="str">
        <f t="shared" si="127"/>
        <v/>
      </c>
      <c r="BR152" s="41">
        <f t="shared" si="128"/>
        <v>0</v>
      </c>
      <c r="BS152" s="41" t="str">
        <f t="shared" si="169"/>
        <v/>
      </c>
      <c r="BT152" s="41" t="str">
        <f t="shared" si="170"/>
        <v/>
      </c>
      <c r="BU152" s="85" t="str">
        <f t="shared" si="171"/>
        <v>999:99.99</v>
      </c>
      <c r="BV152" s="85" t="str">
        <f t="shared" si="172"/>
        <v>999:99.99</v>
      </c>
      <c r="BW152" s="85" t="str">
        <f t="shared" si="173"/>
        <v>999:99.99</v>
      </c>
      <c r="BX152" s="89" t="str">
        <f t="shared" si="174"/>
        <v>1980/1/1</v>
      </c>
      <c r="BZ152" s="100"/>
      <c r="CA152" s="100"/>
      <c r="CB152" s="100"/>
      <c r="CC152" s="100"/>
    </row>
    <row r="153" spans="1:81" ht="14.25" hidden="1" x14ac:dyDescent="0.15">
      <c r="A153" s="101" t="str">
        <f t="shared" si="152"/>
        <v/>
      </c>
      <c r="B153" s="64"/>
      <c r="C153" s="65"/>
      <c r="D153" s="65"/>
      <c r="E153" s="65"/>
      <c r="F153" s="66"/>
      <c r="G153" s="66"/>
      <c r="H153" s="66"/>
      <c r="I153" s="66"/>
      <c r="J153" s="66"/>
      <c r="K153" s="67"/>
      <c r="L153" s="67"/>
      <c r="M153" s="66"/>
      <c r="N153" s="67"/>
      <c r="O153" s="67"/>
      <c r="P153" s="66"/>
      <c r="Q153" s="66"/>
      <c r="R153" s="66"/>
      <c r="S153" s="66"/>
      <c r="T153" s="66"/>
      <c r="U153" s="67"/>
      <c r="V153" s="68"/>
      <c r="W153" s="67"/>
      <c r="X153" s="101" t="str">
        <f>IF(B153="","",YEAR(申込書!$B$3)-YEAR(男子申込一覧表!B153))</f>
        <v/>
      </c>
      <c r="Y153" s="138"/>
      <c r="Z153" s="101" t="str">
        <f t="shared" si="153"/>
        <v/>
      </c>
      <c r="AA153" s="12"/>
      <c r="AB153" s="71">
        <f t="shared" si="154"/>
        <v>0</v>
      </c>
      <c r="AC153" s="71">
        <f t="shared" si="155"/>
        <v>0</v>
      </c>
      <c r="AD153" s="71">
        <f t="shared" si="156"/>
        <v>0</v>
      </c>
      <c r="AE153" s="71">
        <f t="shared" si="157"/>
        <v>0</v>
      </c>
      <c r="AF153" s="71">
        <f t="shared" si="158"/>
        <v>0</v>
      </c>
      <c r="AG153" s="72" t="str">
        <f>IF(F153="","",IF(V153="",申込書!$AB$6,LEFT(V153,2)&amp;RIGHT(V153,3)))</f>
        <v/>
      </c>
      <c r="AH153" s="72" t="str">
        <f t="shared" si="159"/>
        <v/>
      </c>
      <c r="AI153" s="72" t="str">
        <f t="shared" si="160"/>
        <v/>
      </c>
      <c r="AJ153" s="73"/>
      <c r="AQ153" s="40">
        <v>146</v>
      </c>
      <c r="AR153" s="40">
        <f t="shared" si="161"/>
        <v>0</v>
      </c>
      <c r="AS153" s="40" t="str">
        <f t="shared" si="162"/>
        <v/>
      </c>
      <c r="AT153" s="56">
        <f t="shared" si="163"/>
        <v>0</v>
      </c>
      <c r="AU153" s="56" t="str">
        <f t="shared" si="164"/>
        <v/>
      </c>
      <c r="AV153" s="56" t="str">
        <f t="shared" si="165"/>
        <v/>
      </c>
      <c r="AW153" s="56" t="str">
        <f t="shared" si="166"/>
        <v/>
      </c>
      <c r="AX153" s="56" t="str">
        <f t="shared" si="167"/>
        <v/>
      </c>
      <c r="AY153" s="56">
        <v>5</v>
      </c>
      <c r="AZ153" s="56" t="str">
        <f t="shared" si="168"/>
        <v xml:space="preserve"> </v>
      </c>
      <c r="BA153" s="56">
        <v>146</v>
      </c>
      <c r="BB153" s="56" t="str">
        <f t="shared" si="105"/>
        <v/>
      </c>
      <c r="BC153" s="56" t="str">
        <f t="shared" si="106"/>
        <v>19000100</v>
      </c>
      <c r="BD153" s="56" t="str">
        <f t="shared" si="141"/>
        <v/>
      </c>
      <c r="BE153" s="56" t="str">
        <f t="shared" si="142"/>
        <v/>
      </c>
      <c r="BF153" s="56" t="str">
        <f t="shared" si="101"/>
        <v/>
      </c>
      <c r="BG153" s="56">
        <f t="shared" si="107"/>
        <v>0</v>
      </c>
      <c r="BH153" s="56">
        <f t="shared" si="108"/>
        <v>0</v>
      </c>
      <c r="BI153" s="56">
        <f t="shared" si="109"/>
        <v>0</v>
      </c>
      <c r="BJ153" s="41" t="str">
        <f t="shared" si="120"/>
        <v/>
      </c>
      <c r="BK153" s="41" t="str">
        <f t="shared" si="121"/>
        <v/>
      </c>
      <c r="BL153" s="41" t="str">
        <f t="shared" si="122"/>
        <v/>
      </c>
      <c r="BM153" s="41" t="str">
        <f t="shared" si="123"/>
        <v/>
      </c>
      <c r="BN153" s="41" t="str">
        <f t="shared" si="124"/>
        <v/>
      </c>
      <c r="BO153" s="41">
        <f t="shared" si="125"/>
        <v>0</v>
      </c>
      <c r="BP153" s="41" t="str">
        <f t="shared" si="126"/>
        <v/>
      </c>
      <c r="BQ153" s="41" t="str">
        <f t="shared" si="127"/>
        <v/>
      </c>
      <c r="BR153" s="41">
        <f t="shared" si="128"/>
        <v>0</v>
      </c>
      <c r="BS153" s="41" t="str">
        <f t="shared" si="169"/>
        <v/>
      </c>
      <c r="BT153" s="41" t="str">
        <f t="shared" si="170"/>
        <v/>
      </c>
      <c r="BU153" s="85" t="str">
        <f t="shared" si="171"/>
        <v>999:99.99</v>
      </c>
      <c r="BV153" s="85" t="str">
        <f t="shared" si="172"/>
        <v>999:99.99</v>
      </c>
      <c r="BW153" s="85" t="str">
        <f t="shared" si="173"/>
        <v>999:99.99</v>
      </c>
      <c r="BX153" s="89" t="str">
        <f t="shared" si="174"/>
        <v>1980/1/1</v>
      </c>
      <c r="BZ153" s="100"/>
      <c r="CA153" s="100"/>
      <c r="CB153" s="100"/>
      <c r="CC153" s="100"/>
    </row>
    <row r="154" spans="1:81" ht="14.25" hidden="1" x14ac:dyDescent="0.15">
      <c r="A154" s="101" t="str">
        <f t="shared" si="152"/>
        <v/>
      </c>
      <c r="B154" s="64"/>
      <c r="C154" s="65"/>
      <c r="D154" s="65"/>
      <c r="E154" s="65"/>
      <c r="F154" s="66"/>
      <c r="G154" s="66"/>
      <c r="H154" s="66"/>
      <c r="I154" s="66"/>
      <c r="J154" s="66"/>
      <c r="K154" s="67"/>
      <c r="L154" s="67"/>
      <c r="M154" s="66"/>
      <c r="N154" s="67"/>
      <c r="O154" s="67"/>
      <c r="P154" s="66"/>
      <c r="Q154" s="66"/>
      <c r="R154" s="66"/>
      <c r="S154" s="66"/>
      <c r="T154" s="66"/>
      <c r="U154" s="67"/>
      <c r="V154" s="68"/>
      <c r="W154" s="67"/>
      <c r="X154" s="101" t="str">
        <f>IF(B154="","",YEAR(申込書!$B$3)-YEAR(男子申込一覧表!B154))</f>
        <v/>
      </c>
      <c r="Y154" s="138"/>
      <c r="Z154" s="101" t="str">
        <f t="shared" si="153"/>
        <v/>
      </c>
      <c r="AA154" s="12"/>
      <c r="AB154" s="71">
        <f t="shared" si="154"/>
        <v>0</v>
      </c>
      <c r="AC154" s="71">
        <f t="shared" si="155"/>
        <v>0</v>
      </c>
      <c r="AD154" s="71">
        <f t="shared" si="156"/>
        <v>0</v>
      </c>
      <c r="AE154" s="71">
        <f t="shared" si="157"/>
        <v>0</v>
      </c>
      <c r="AF154" s="71">
        <f t="shared" si="158"/>
        <v>0</v>
      </c>
      <c r="AG154" s="72" t="str">
        <f>IF(F154="","",IF(V154="",申込書!$AB$6,LEFT(V154,2)&amp;RIGHT(V154,3)))</f>
        <v/>
      </c>
      <c r="AH154" s="72" t="str">
        <f t="shared" si="159"/>
        <v/>
      </c>
      <c r="AI154" s="72" t="str">
        <f t="shared" si="160"/>
        <v/>
      </c>
      <c r="AJ154" s="73"/>
      <c r="AQ154" s="40">
        <v>147</v>
      </c>
      <c r="AR154" s="40">
        <f t="shared" si="161"/>
        <v>0</v>
      </c>
      <c r="AS154" s="40" t="str">
        <f t="shared" si="162"/>
        <v/>
      </c>
      <c r="AT154" s="56">
        <f t="shared" si="163"/>
        <v>0</v>
      </c>
      <c r="AU154" s="56" t="str">
        <f t="shared" si="164"/>
        <v/>
      </c>
      <c r="AV154" s="56" t="str">
        <f t="shared" si="165"/>
        <v/>
      </c>
      <c r="AW154" s="56" t="str">
        <f t="shared" si="166"/>
        <v/>
      </c>
      <c r="AX154" s="56" t="str">
        <f t="shared" si="167"/>
        <v/>
      </c>
      <c r="AY154" s="56">
        <v>5</v>
      </c>
      <c r="AZ154" s="56" t="str">
        <f t="shared" si="168"/>
        <v xml:space="preserve"> </v>
      </c>
      <c r="BA154" s="56">
        <v>147</v>
      </c>
      <c r="BB154" s="56" t="str">
        <f t="shared" si="105"/>
        <v/>
      </c>
      <c r="BC154" s="56" t="str">
        <f t="shared" si="106"/>
        <v>19000100</v>
      </c>
      <c r="BD154" s="56" t="str">
        <f t="shared" si="141"/>
        <v/>
      </c>
      <c r="BE154" s="56" t="str">
        <f t="shared" si="142"/>
        <v/>
      </c>
      <c r="BF154" s="56" t="str">
        <f t="shared" si="101"/>
        <v/>
      </c>
      <c r="BG154" s="56">
        <f t="shared" si="107"/>
        <v>0</v>
      </c>
      <c r="BH154" s="56">
        <f t="shared" si="108"/>
        <v>0</v>
      </c>
      <c r="BI154" s="56">
        <f t="shared" si="109"/>
        <v>0</v>
      </c>
      <c r="BJ154" s="41" t="str">
        <f t="shared" si="120"/>
        <v/>
      </c>
      <c r="BK154" s="41" t="str">
        <f t="shared" si="121"/>
        <v/>
      </c>
      <c r="BL154" s="41" t="str">
        <f t="shared" si="122"/>
        <v/>
      </c>
      <c r="BM154" s="41" t="str">
        <f t="shared" si="123"/>
        <v/>
      </c>
      <c r="BN154" s="41" t="str">
        <f t="shared" si="124"/>
        <v/>
      </c>
      <c r="BO154" s="41">
        <f t="shared" si="125"/>
        <v>0</v>
      </c>
      <c r="BP154" s="41" t="str">
        <f t="shared" si="126"/>
        <v/>
      </c>
      <c r="BQ154" s="41" t="str">
        <f t="shared" si="127"/>
        <v/>
      </c>
      <c r="BR154" s="41">
        <f t="shared" si="128"/>
        <v>0</v>
      </c>
      <c r="BS154" s="41" t="str">
        <f t="shared" si="169"/>
        <v/>
      </c>
      <c r="BT154" s="41" t="str">
        <f t="shared" si="170"/>
        <v/>
      </c>
      <c r="BU154" s="85" t="str">
        <f t="shared" si="171"/>
        <v>999:99.99</v>
      </c>
      <c r="BV154" s="85" t="str">
        <f t="shared" si="172"/>
        <v>999:99.99</v>
      </c>
      <c r="BW154" s="85" t="str">
        <f t="shared" si="173"/>
        <v>999:99.99</v>
      </c>
      <c r="BX154" s="89" t="str">
        <f t="shared" si="174"/>
        <v>1980/1/1</v>
      </c>
      <c r="BZ154" s="100"/>
      <c r="CA154" s="100"/>
      <c r="CB154" s="100"/>
      <c r="CC154" s="100"/>
    </row>
    <row r="155" spans="1:81" ht="14.25" hidden="1" x14ac:dyDescent="0.15">
      <c r="A155" s="101" t="str">
        <f t="shared" si="152"/>
        <v/>
      </c>
      <c r="B155" s="64"/>
      <c r="C155" s="65"/>
      <c r="D155" s="65"/>
      <c r="E155" s="65"/>
      <c r="F155" s="66"/>
      <c r="G155" s="66"/>
      <c r="H155" s="66"/>
      <c r="I155" s="66"/>
      <c r="J155" s="66"/>
      <c r="K155" s="67"/>
      <c r="L155" s="67"/>
      <c r="M155" s="66"/>
      <c r="N155" s="67"/>
      <c r="O155" s="67"/>
      <c r="P155" s="66"/>
      <c r="Q155" s="66"/>
      <c r="R155" s="66"/>
      <c r="S155" s="66"/>
      <c r="T155" s="66"/>
      <c r="U155" s="67"/>
      <c r="V155" s="68"/>
      <c r="W155" s="67"/>
      <c r="X155" s="101" t="str">
        <f>IF(B155="","",YEAR(申込書!$B$3)-YEAR(男子申込一覧表!B155))</f>
        <v/>
      </c>
      <c r="Y155" s="138"/>
      <c r="Z155" s="101" t="str">
        <f t="shared" si="153"/>
        <v/>
      </c>
      <c r="AA155" s="12"/>
      <c r="AB155" s="71">
        <f t="shared" si="154"/>
        <v>0</v>
      </c>
      <c r="AC155" s="71">
        <f t="shared" si="155"/>
        <v>0</v>
      </c>
      <c r="AD155" s="71">
        <f t="shared" si="156"/>
        <v>0</v>
      </c>
      <c r="AE155" s="71">
        <f t="shared" si="157"/>
        <v>0</v>
      </c>
      <c r="AF155" s="71">
        <f t="shared" si="158"/>
        <v>0</v>
      </c>
      <c r="AG155" s="72" t="str">
        <f>IF(F155="","",IF(V155="",申込書!$AB$6,LEFT(V155,2)&amp;RIGHT(V155,3)))</f>
        <v/>
      </c>
      <c r="AH155" s="72" t="str">
        <f t="shared" si="159"/>
        <v/>
      </c>
      <c r="AI155" s="72" t="str">
        <f t="shared" si="160"/>
        <v/>
      </c>
      <c r="AJ155" s="73"/>
      <c r="AQ155" s="40">
        <v>148</v>
      </c>
      <c r="AR155" s="40">
        <f t="shared" si="161"/>
        <v>0</v>
      </c>
      <c r="AS155" s="40" t="str">
        <f t="shared" si="162"/>
        <v/>
      </c>
      <c r="AT155" s="56">
        <f t="shared" si="163"/>
        <v>0</v>
      </c>
      <c r="AU155" s="56" t="str">
        <f t="shared" si="164"/>
        <v/>
      </c>
      <c r="AV155" s="56" t="str">
        <f t="shared" si="165"/>
        <v/>
      </c>
      <c r="AW155" s="56" t="str">
        <f t="shared" si="166"/>
        <v/>
      </c>
      <c r="AX155" s="56" t="str">
        <f t="shared" si="167"/>
        <v/>
      </c>
      <c r="AY155" s="56">
        <v>5</v>
      </c>
      <c r="AZ155" s="56" t="str">
        <f t="shared" si="168"/>
        <v xml:space="preserve"> </v>
      </c>
      <c r="BA155" s="56">
        <v>148</v>
      </c>
      <c r="BB155" s="56" t="str">
        <f t="shared" si="105"/>
        <v/>
      </c>
      <c r="BC155" s="56" t="str">
        <f t="shared" si="106"/>
        <v>19000100</v>
      </c>
      <c r="BD155" s="56" t="str">
        <f t="shared" si="141"/>
        <v/>
      </c>
      <c r="BE155" s="56" t="str">
        <f t="shared" si="142"/>
        <v/>
      </c>
      <c r="BF155" s="56" t="str">
        <f t="shared" si="101"/>
        <v/>
      </c>
      <c r="BG155" s="56">
        <f t="shared" si="107"/>
        <v>0</v>
      </c>
      <c r="BH155" s="56">
        <f t="shared" si="108"/>
        <v>0</v>
      </c>
      <c r="BI155" s="56">
        <f t="shared" si="109"/>
        <v>0</v>
      </c>
      <c r="BJ155" s="41" t="str">
        <f t="shared" si="120"/>
        <v/>
      </c>
      <c r="BK155" s="41" t="str">
        <f t="shared" si="121"/>
        <v/>
      </c>
      <c r="BL155" s="41" t="str">
        <f t="shared" si="122"/>
        <v/>
      </c>
      <c r="BM155" s="41" t="str">
        <f t="shared" si="123"/>
        <v/>
      </c>
      <c r="BN155" s="41" t="str">
        <f t="shared" si="124"/>
        <v/>
      </c>
      <c r="BO155" s="41">
        <f t="shared" si="125"/>
        <v>0</v>
      </c>
      <c r="BP155" s="41" t="str">
        <f t="shared" si="126"/>
        <v/>
      </c>
      <c r="BQ155" s="41" t="str">
        <f t="shared" si="127"/>
        <v/>
      </c>
      <c r="BR155" s="41">
        <f t="shared" si="128"/>
        <v>0</v>
      </c>
      <c r="BS155" s="41" t="str">
        <f t="shared" si="169"/>
        <v/>
      </c>
      <c r="BT155" s="41" t="str">
        <f t="shared" si="170"/>
        <v/>
      </c>
      <c r="BU155" s="85" t="str">
        <f t="shared" si="171"/>
        <v>999:99.99</v>
      </c>
      <c r="BV155" s="85" t="str">
        <f t="shared" si="172"/>
        <v>999:99.99</v>
      </c>
      <c r="BW155" s="85" t="str">
        <f t="shared" si="173"/>
        <v>999:99.99</v>
      </c>
      <c r="BX155" s="89" t="str">
        <f t="shared" si="174"/>
        <v>1980/1/1</v>
      </c>
      <c r="BZ155" s="100"/>
      <c r="CA155" s="100"/>
      <c r="CB155" s="100"/>
      <c r="CC155" s="100"/>
    </row>
    <row r="156" spans="1:81" ht="14.25" hidden="1" x14ac:dyDescent="0.15">
      <c r="A156" s="101" t="str">
        <f t="shared" si="152"/>
        <v/>
      </c>
      <c r="B156" s="64"/>
      <c r="C156" s="65"/>
      <c r="D156" s="65"/>
      <c r="E156" s="65"/>
      <c r="F156" s="66"/>
      <c r="G156" s="66"/>
      <c r="H156" s="66"/>
      <c r="I156" s="66"/>
      <c r="J156" s="66"/>
      <c r="K156" s="67"/>
      <c r="L156" s="67"/>
      <c r="M156" s="66"/>
      <c r="N156" s="67"/>
      <c r="O156" s="67"/>
      <c r="P156" s="66"/>
      <c r="Q156" s="66"/>
      <c r="R156" s="66"/>
      <c r="S156" s="66"/>
      <c r="T156" s="66"/>
      <c r="U156" s="67"/>
      <c r="V156" s="68"/>
      <c r="W156" s="67"/>
      <c r="X156" s="101" t="str">
        <f>IF(B156="","",YEAR(申込書!$B$3)-YEAR(男子申込一覧表!B156))</f>
        <v/>
      </c>
      <c r="Y156" s="138"/>
      <c r="Z156" s="101" t="str">
        <f t="shared" si="153"/>
        <v/>
      </c>
      <c r="AA156" s="12"/>
      <c r="AB156" s="71">
        <f t="shared" si="154"/>
        <v>0</v>
      </c>
      <c r="AC156" s="71">
        <f t="shared" si="155"/>
        <v>0</v>
      </c>
      <c r="AD156" s="71">
        <f t="shared" si="156"/>
        <v>0</v>
      </c>
      <c r="AE156" s="71">
        <f t="shared" si="157"/>
        <v>0</v>
      </c>
      <c r="AF156" s="71">
        <f t="shared" si="158"/>
        <v>0</v>
      </c>
      <c r="AG156" s="72" t="str">
        <f>IF(F156="","",IF(V156="",申込書!$AB$6,LEFT(V156,2)&amp;RIGHT(V156,3)))</f>
        <v/>
      </c>
      <c r="AH156" s="72" t="str">
        <f t="shared" si="159"/>
        <v/>
      </c>
      <c r="AI156" s="72" t="str">
        <f t="shared" si="160"/>
        <v/>
      </c>
      <c r="AJ156" s="73"/>
      <c r="AQ156" s="40">
        <v>149</v>
      </c>
      <c r="AR156" s="40">
        <f t="shared" si="161"/>
        <v>0</v>
      </c>
      <c r="AS156" s="40" t="str">
        <f t="shared" si="162"/>
        <v/>
      </c>
      <c r="AT156" s="56">
        <f t="shared" si="163"/>
        <v>0</v>
      </c>
      <c r="AU156" s="56" t="str">
        <f t="shared" si="164"/>
        <v/>
      </c>
      <c r="AV156" s="56" t="str">
        <f t="shared" si="165"/>
        <v/>
      </c>
      <c r="AW156" s="56" t="str">
        <f t="shared" si="166"/>
        <v/>
      </c>
      <c r="AX156" s="56" t="str">
        <f t="shared" si="167"/>
        <v/>
      </c>
      <c r="AY156" s="56">
        <v>5</v>
      </c>
      <c r="AZ156" s="56" t="str">
        <f t="shared" si="168"/>
        <v xml:space="preserve"> </v>
      </c>
      <c r="BA156" s="56">
        <v>149</v>
      </c>
      <c r="BB156" s="56" t="str">
        <f t="shared" si="105"/>
        <v/>
      </c>
      <c r="BC156" s="56" t="str">
        <f t="shared" si="106"/>
        <v>19000100</v>
      </c>
      <c r="BD156" s="56" t="str">
        <f t="shared" si="141"/>
        <v/>
      </c>
      <c r="BE156" s="56" t="str">
        <f t="shared" si="142"/>
        <v/>
      </c>
      <c r="BF156" s="56" t="str">
        <f t="shared" si="101"/>
        <v/>
      </c>
      <c r="BG156" s="56">
        <f t="shared" si="107"/>
        <v>0</v>
      </c>
      <c r="BH156" s="56">
        <f t="shared" si="108"/>
        <v>0</v>
      </c>
      <c r="BI156" s="56">
        <f t="shared" si="109"/>
        <v>0</v>
      </c>
      <c r="BJ156" s="41" t="str">
        <f t="shared" si="120"/>
        <v/>
      </c>
      <c r="BK156" s="41" t="str">
        <f t="shared" si="121"/>
        <v/>
      </c>
      <c r="BL156" s="41" t="str">
        <f t="shared" si="122"/>
        <v/>
      </c>
      <c r="BM156" s="41" t="str">
        <f t="shared" si="123"/>
        <v/>
      </c>
      <c r="BN156" s="41" t="str">
        <f t="shared" si="124"/>
        <v/>
      </c>
      <c r="BO156" s="41">
        <f t="shared" si="125"/>
        <v>0</v>
      </c>
      <c r="BP156" s="41" t="str">
        <f t="shared" si="126"/>
        <v/>
      </c>
      <c r="BQ156" s="41" t="str">
        <f t="shared" si="127"/>
        <v/>
      </c>
      <c r="BR156" s="41">
        <f t="shared" si="128"/>
        <v>0</v>
      </c>
      <c r="BS156" s="41" t="str">
        <f t="shared" si="169"/>
        <v/>
      </c>
      <c r="BT156" s="41" t="str">
        <f t="shared" si="170"/>
        <v/>
      </c>
      <c r="BU156" s="85" t="str">
        <f t="shared" si="171"/>
        <v>999:99.99</v>
      </c>
      <c r="BV156" s="85" t="str">
        <f t="shared" si="172"/>
        <v>999:99.99</v>
      </c>
      <c r="BW156" s="85" t="str">
        <f t="shared" si="173"/>
        <v>999:99.99</v>
      </c>
      <c r="BX156" s="89" t="str">
        <f t="shared" si="174"/>
        <v>1980/1/1</v>
      </c>
      <c r="BZ156" s="100"/>
      <c r="CA156" s="100"/>
      <c r="CB156" s="100"/>
      <c r="CC156" s="100"/>
    </row>
    <row r="157" spans="1:81" ht="14.25" hidden="1" x14ac:dyDescent="0.15">
      <c r="A157" s="101" t="str">
        <f t="shared" si="152"/>
        <v/>
      </c>
      <c r="B157" s="64"/>
      <c r="C157" s="65"/>
      <c r="D157" s="65"/>
      <c r="E157" s="65"/>
      <c r="F157" s="66"/>
      <c r="G157" s="66"/>
      <c r="H157" s="66"/>
      <c r="I157" s="66"/>
      <c r="J157" s="66"/>
      <c r="K157" s="67"/>
      <c r="L157" s="67"/>
      <c r="M157" s="66"/>
      <c r="N157" s="67"/>
      <c r="O157" s="67"/>
      <c r="P157" s="66"/>
      <c r="Q157" s="66"/>
      <c r="R157" s="66"/>
      <c r="S157" s="66"/>
      <c r="T157" s="66"/>
      <c r="U157" s="67"/>
      <c r="V157" s="68"/>
      <c r="W157" s="67"/>
      <c r="X157" s="101" t="str">
        <f>IF(B157="","",YEAR(申込書!$B$3)-YEAR(男子申込一覧表!B157))</f>
        <v/>
      </c>
      <c r="Y157" s="138"/>
      <c r="Z157" s="101" t="str">
        <f t="shared" si="153"/>
        <v/>
      </c>
      <c r="AA157" s="12"/>
      <c r="AB157" s="71">
        <f t="shared" si="154"/>
        <v>0</v>
      </c>
      <c r="AC157" s="71">
        <f t="shared" si="155"/>
        <v>0</v>
      </c>
      <c r="AD157" s="71">
        <f t="shared" si="156"/>
        <v>0</v>
      </c>
      <c r="AE157" s="71">
        <f t="shared" si="157"/>
        <v>0</v>
      </c>
      <c r="AF157" s="71">
        <f t="shared" si="158"/>
        <v>0</v>
      </c>
      <c r="AG157" s="72" t="str">
        <f>IF(F157="","",IF(V157="",申込書!$AB$6,LEFT(V157,2)&amp;RIGHT(V157,3)))</f>
        <v/>
      </c>
      <c r="AH157" s="72" t="str">
        <f t="shared" si="159"/>
        <v/>
      </c>
      <c r="AI157" s="72" t="str">
        <f t="shared" si="160"/>
        <v/>
      </c>
      <c r="AJ157" s="73"/>
      <c r="AQ157" s="40">
        <v>150</v>
      </c>
      <c r="AR157" s="40">
        <f t="shared" si="161"/>
        <v>0</v>
      </c>
      <c r="AS157" s="40" t="str">
        <f t="shared" si="162"/>
        <v/>
      </c>
      <c r="AT157" s="56">
        <f t="shared" si="163"/>
        <v>0</v>
      </c>
      <c r="AU157" s="56" t="str">
        <f t="shared" si="164"/>
        <v/>
      </c>
      <c r="AV157" s="56" t="str">
        <f t="shared" si="165"/>
        <v/>
      </c>
      <c r="AW157" s="56" t="str">
        <f t="shared" si="166"/>
        <v/>
      </c>
      <c r="AX157" s="56" t="str">
        <f t="shared" si="167"/>
        <v/>
      </c>
      <c r="AY157" s="56">
        <v>5</v>
      </c>
      <c r="AZ157" s="56" t="str">
        <f t="shared" si="168"/>
        <v xml:space="preserve"> </v>
      </c>
      <c r="BA157" s="56">
        <v>150</v>
      </c>
      <c r="BB157" s="56" t="str">
        <f t="shared" si="105"/>
        <v/>
      </c>
      <c r="BC157" s="56" t="str">
        <f t="shared" si="106"/>
        <v>19000100</v>
      </c>
      <c r="BD157" s="56" t="str">
        <f t="shared" si="141"/>
        <v/>
      </c>
      <c r="BE157" s="56" t="str">
        <f t="shared" si="142"/>
        <v/>
      </c>
      <c r="BF157" s="56" t="str">
        <f t="shared" si="101"/>
        <v/>
      </c>
      <c r="BG157" s="56">
        <f t="shared" si="107"/>
        <v>0</v>
      </c>
      <c r="BH157" s="56">
        <f t="shared" si="108"/>
        <v>0</v>
      </c>
      <c r="BI157" s="56">
        <f t="shared" si="109"/>
        <v>0</v>
      </c>
      <c r="BJ157" s="41" t="str">
        <f t="shared" si="120"/>
        <v/>
      </c>
      <c r="BK157" s="41" t="str">
        <f t="shared" si="121"/>
        <v/>
      </c>
      <c r="BL157" s="41" t="str">
        <f t="shared" si="122"/>
        <v/>
      </c>
      <c r="BM157" s="41" t="str">
        <f t="shared" si="123"/>
        <v/>
      </c>
      <c r="BN157" s="41" t="str">
        <f t="shared" si="124"/>
        <v/>
      </c>
      <c r="BO157" s="41">
        <f t="shared" si="125"/>
        <v>0</v>
      </c>
      <c r="BP157" s="41" t="str">
        <f t="shared" si="126"/>
        <v/>
      </c>
      <c r="BQ157" s="41" t="str">
        <f t="shared" si="127"/>
        <v/>
      </c>
      <c r="BR157" s="41">
        <f t="shared" si="128"/>
        <v>0</v>
      </c>
      <c r="BS157" s="41" t="str">
        <f t="shared" si="169"/>
        <v/>
      </c>
      <c r="BT157" s="41" t="str">
        <f t="shared" si="170"/>
        <v/>
      </c>
      <c r="BU157" s="85" t="str">
        <f t="shared" si="171"/>
        <v>999:99.99</v>
      </c>
      <c r="BV157" s="85" t="str">
        <f t="shared" si="172"/>
        <v>999:99.99</v>
      </c>
      <c r="BW157" s="85" t="str">
        <f t="shared" si="173"/>
        <v>999:99.99</v>
      </c>
      <c r="BX157" s="89" t="str">
        <f t="shared" si="174"/>
        <v>1980/1/1</v>
      </c>
      <c r="BZ157" s="100"/>
      <c r="CA157" s="100"/>
      <c r="CB157" s="100"/>
      <c r="CC157" s="100"/>
    </row>
    <row r="158" spans="1:81" ht="14.25" hidden="1" x14ac:dyDescent="0.15">
      <c r="A158" s="101" t="str">
        <f t="shared" si="152"/>
        <v/>
      </c>
      <c r="B158" s="64"/>
      <c r="C158" s="65"/>
      <c r="D158" s="65"/>
      <c r="E158" s="65"/>
      <c r="F158" s="66"/>
      <c r="G158" s="66"/>
      <c r="H158" s="66"/>
      <c r="I158" s="66"/>
      <c r="J158" s="66"/>
      <c r="K158" s="67"/>
      <c r="L158" s="67"/>
      <c r="M158" s="66"/>
      <c r="N158" s="67"/>
      <c r="O158" s="67"/>
      <c r="P158" s="66"/>
      <c r="Q158" s="66"/>
      <c r="R158" s="66"/>
      <c r="S158" s="66"/>
      <c r="T158" s="66"/>
      <c r="U158" s="67"/>
      <c r="V158" s="68"/>
      <c r="W158" s="67"/>
      <c r="X158" s="101" t="str">
        <f>IF(B158="","",YEAR(申込書!$B$3)-YEAR(男子申込一覧表!B158))</f>
        <v/>
      </c>
      <c r="Y158" s="138"/>
      <c r="Z158" s="101" t="str">
        <f t="shared" si="153"/>
        <v/>
      </c>
      <c r="AA158" s="12"/>
      <c r="AB158" s="71">
        <f t="shared" si="154"/>
        <v>0</v>
      </c>
      <c r="AC158" s="71">
        <f t="shared" si="155"/>
        <v>0</v>
      </c>
      <c r="AD158" s="71">
        <f t="shared" si="156"/>
        <v>0</v>
      </c>
      <c r="AE158" s="71">
        <f t="shared" si="157"/>
        <v>0</v>
      </c>
      <c r="AF158" s="71">
        <f t="shared" si="158"/>
        <v>0</v>
      </c>
      <c r="AG158" s="72" t="str">
        <f>IF(F158="","",IF(V158="",申込書!$AB$6,LEFT(V158,2)&amp;RIGHT(V158,3)))</f>
        <v/>
      </c>
      <c r="AH158" s="72" t="str">
        <f t="shared" si="159"/>
        <v/>
      </c>
      <c r="AI158" s="72" t="str">
        <f t="shared" si="160"/>
        <v/>
      </c>
      <c r="AJ158" s="73"/>
      <c r="AQ158" s="40">
        <v>151</v>
      </c>
      <c r="AR158" s="40">
        <f t="shared" si="161"/>
        <v>0</v>
      </c>
      <c r="AS158" s="40" t="str">
        <f t="shared" si="162"/>
        <v/>
      </c>
      <c r="AT158" s="56">
        <f t="shared" si="163"/>
        <v>0</v>
      </c>
      <c r="AU158" s="56" t="str">
        <f t="shared" si="164"/>
        <v/>
      </c>
      <c r="AV158" s="56" t="str">
        <f t="shared" si="165"/>
        <v/>
      </c>
      <c r="AW158" s="56" t="str">
        <f t="shared" si="166"/>
        <v/>
      </c>
      <c r="AX158" s="56" t="str">
        <f t="shared" si="167"/>
        <v/>
      </c>
      <c r="AY158" s="56">
        <v>5</v>
      </c>
      <c r="AZ158" s="56" t="str">
        <f t="shared" si="168"/>
        <v xml:space="preserve"> </v>
      </c>
      <c r="BA158" s="56">
        <v>151</v>
      </c>
      <c r="BB158" s="56" t="str">
        <f t="shared" si="105"/>
        <v/>
      </c>
      <c r="BC158" s="56" t="str">
        <f t="shared" si="106"/>
        <v>19000100</v>
      </c>
      <c r="BD158" s="56" t="str">
        <f t="shared" si="141"/>
        <v/>
      </c>
      <c r="BE158" s="56" t="str">
        <f t="shared" si="142"/>
        <v/>
      </c>
      <c r="BF158" s="56" t="str">
        <f t="shared" si="101"/>
        <v/>
      </c>
      <c r="BG158" s="56">
        <f t="shared" si="107"/>
        <v>0</v>
      </c>
      <c r="BH158" s="56">
        <f t="shared" si="108"/>
        <v>0</v>
      </c>
      <c r="BI158" s="56">
        <f t="shared" si="109"/>
        <v>0</v>
      </c>
      <c r="BJ158" s="41" t="str">
        <f t="shared" si="120"/>
        <v/>
      </c>
      <c r="BK158" s="41" t="str">
        <f t="shared" si="121"/>
        <v/>
      </c>
      <c r="BL158" s="41" t="str">
        <f t="shared" si="122"/>
        <v/>
      </c>
      <c r="BM158" s="41" t="str">
        <f t="shared" si="123"/>
        <v/>
      </c>
      <c r="BN158" s="41" t="str">
        <f t="shared" si="124"/>
        <v/>
      </c>
      <c r="BO158" s="41">
        <f t="shared" si="125"/>
        <v>0</v>
      </c>
      <c r="BP158" s="41" t="str">
        <f t="shared" si="126"/>
        <v/>
      </c>
      <c r="BQ158" s="41" t="str">
        <f t="shared" si="127"/>
        <v/>
      </c>
      <c r="BR158" s="41">
        <f t="shared" si="128"/>
        <v>0</v>
      </c>
      <c r="BS158" s="41" t="str">
        <f t="shared" si="169"/>
        <v/>
      </c>
      <c r="BT158" s="41" t="str">
        <f t="shared" si="170"/>
        <v/>
      </c>
      <c r="BU158" s="85" t="str">
        <f t="shared" si="171"/>
        <v>999:99.99</v>
      </c>
      <c r="BV158" s="85" t="str">
        <f t="shared" si="172"/>
        <v>999:99.99</v>
      </c>
      <c r="BW158" s="85" t="str">
        <f t="shared" si="173"/>
        <v>999:99.99</v>
      </c>
      <c r="BX158" s="89" t="str">
        <f t="shared" si="174"/>
        <v>1980/1/1</v>
      </c>
      <c r="BZ158" s="100"/>
      <c r="CA158" s="100"/>
      <c r="CB158" s="100"/>
      <c r="CC158" s="100"/>
    </row>
    <row r="159" spans="1:81" ht="14.25" hidden="1" x14ac:dyDescent="0.15">
      <c r="A159" s="101" t="str">
        <f t="shared" si="152"/>
        <v/>
      </c>
      <c r="B159" s="64"/>
      <c r="C159" s="65"/>
      <c r="D159" s="65"/>
      <c r="E159" s="65"/>
      <c r="F159" s="66"/>
      <c r="G159" s="66"/>
      <c r="H159" s="66"/>
      <c r="I159" s="66"/>
      <c r="J159" s="66"/>
      <c r="K159" s="67"/>
      <c r="L159" s="67"/>
      <c r="M159" s="66"/>
      <c r="N159" s="67"/>
      <c r="O159" s="67"/>
      <c r="P159" s="66"/>
      <c r="Q159" s="66"/>
      <c r="R159" s="66"/>
      <c r="S159" s="66"/>
      <c r="T159" s="66"/>
      <c r="U159" s="67"/>
      <c r="V159" s="68"/>
      <c r="W159" s="67"/>
      <c r="X159" s="101" t="str">
        <f>IF(B159="","",YEAR(申込書!$B$3)-YEAR(男子申込一覧表!B159))</f>
        <v/>
      </c>
      <c r="Y159" s="138"/>
      <c r="Z159" s="101" t="str">
        <f t="shared" si="153"/>
        <v/>
      </c>
      <c r="AA159" s="12"/>
      <c r="AB159" s="71">
        <f t="shared" si="154"/>
        <v>0</v>
      </c>
      <c r="AC159" s="71">
        <f t="shared" si="155"/>
        <v>0</v>
      </c>
      <c r="AD159" s="71">
        <f t="shared" si="156"/>
        <v>0</v>
      </c>
      <c r="AE159" s="71">
        <f t="shared" si="157"/>
        <v>0</v>
      </c>
      <c r="AF159" s="71">
        <f t="shared" si="158"/>
        <v>0</v>
      </c>
      <c r="AG159" s="72" t="str">
        <f>IF(F159="","",IF(V159="",申込書!$AB$6,LEFT(V159,2)&amp;RIGHT(V159,3)))</f>
        <v/>
      </c>
      <c r="AH159" s="72" t="str">
        <f t="shared" si="159"/>
        <v/>
      </c>
      <c r="AI159" s="72" t="str">
        <f t="shared" si="160"/>
        <v/>
      </c>
      <c r="AJ159" s="73"/>
      <c r="AQ159" s="40">
        <v>152</v>
      </c>
      <c r="AR159" s="40">
        <f t="shared" si="161"/>
        <v>0</v>
      </c>
      <c r="AS159" s="40" t="str">
        <f t="shared" si="162"/>
        <v/>
      </c>
      <c r="AT159" s="56">
        <f t="shared" si="163"/>
        <v>0</v>
      </c>
      <c r="AU159" s="56" t="str">
        <f t="shared" si="164"/>
        <v/>
      </c>
      <c r="AV159" s="56" t="str">
        <f t="shared" si="165"/>
        <v/>
      </c>
      <c r="AW159" s="56" t="str">
        <f t="shared" si="166"/>
        <v/>
      </c>
      <c r="AX159" s="56" t="str">
        <f t="shared" si="167"/>
        <v/>
      </c>
      <c r="AY159" s="56">
        <v>5</v>
      </c>
      <c r="AZ159" s="56" t="str">
        <f t="shared" si="168"/>
        <v xml:space="preserve"> </v>
      </c>
      <c r="BA159" s="56">
        <v>152</v>
      </c>
      <c r="BB159" s="56" t="str">
        <f t="shared" si="105"/>
        <v/>
      </c>
      <c r="BC159" s="56" t="str">
        <f t="shared" si="106"/>
        <v>19000100</v>
      </c>
      <c r="BD159" s="56" t="str">
        <f t="shared" si="141"/>
        <v/>
      </c>
      <c r="BE159" s="56" t="str">
        <f t="shared" si="142"/>
        <v/>
      </c>
      <c r="BF159" s="56" t="str">
        <f t="shared" si="101"/>
        <v/>
      </c>
      <c r="BG159" s="56">
        <f t="shared" si="107"/>
        <v>0</v>
      </c>
      <c r="BH159" s="56">
        <f t="shared" si="108"/>
        <v>0</v>
      </c>
      <c r="BI159" s="56">
        <f t="shared" si="109"/>
        <v>0</v>
      </c>
      <c r="BJ159" s="41" t="str">
        <f t="shared" si="120"/>
        <v/>
      </c>
      <c r="BK159" s="41" t="str">
        <f t="shared" si="121"/>
        <v/>
      </c>
      <c r="BL159" s="41" t="str">
        <f t="shared" si="122"/>
        <v/>
      </c>
      <c r="BM159" s="41" t="str">
        <f t="shared" si="123"/>
        <v/>
      </c>
      <c r="BN159" s="41" t="str">
        <f t="shared" si="124"/>
        <v/>
      </c>
      <c r="BO159" s="41">
        <f t="shared" si="125"/>
        <v>0</v>
      </c>
      <c r="BP159" s="41" t="str">
        <f t="shared" si="126"/>
        <v/>
      </c>
      <c r="BQ159" s="41" t="str">
        <f t="shared" si="127"/>
        <v/>
      </c>
      <c r="BR159" s="41">
        <f t="shared" si="128"/>
        <v>0</v>
      </c>
      <c r="BS159" s="41" t="str">
        <f t="shared" si="169"/>
        <v/>
      </c>
      <c r="BT159" s="41" t="str">
        <f t="shared" si="170"/>
        <v/>
      </c>
      <c r="BU159" s="85" t="str">
        <f t="shared" si="171"/>
        <v>999:99.99</v>
      </c>
      <c r="BV159" s="85" t="str">
        <f t="shared" si="172"/>
        <v>999:99.99</v>
      </c>
      <c r="BW159" s="85" t="str">
        <f t="shared" si="173"/>
        <v>999:99.99</v>
      </c>
      <c r="BX159" s="89" t="str">
        <f t="shared" si="174"/>
        <v>1980/1/1</v>
      </c>
      <c r="BZ159" s="100"/>
      <c r="CA159" s="100"/>
      <c r="CB159" s="100"/>
      <c r="CC159" s="100"/>
    </row>
    <row r="160" spans="1:81" ht="14.25" hidden="1" x14ac:dyDescent="0.15">
      <c r="A160" s="101" t="str">
        <f t="shared" si="152"/>
        <v/>
      </c>
      <c r="B160" s="64"/>
      <c r="C160" s="65"/>
      <c r="D160" s="65"/>
      <c r="E160" s="65"/>
      <c r="F160" s="66"/>
      <c r="G160" s="66"/>
      <c r="H160" s="66"/>
      <c r="I160" s="66"/>
      <c r="J160" s="66"/>
      <c r="K160" s="67"/>
      <c r="L160" s="67"/>
      <c r="M160" s="66"/>
      <c r="N160" s="67"/>
      <c r="O160" s="67"/>
      <c r="P160" s="66"/>
      <c r="Q160" s="66"/>
      <c r="R160" s="66"/>
      <c r="S160" s="66"/>
      <c r="T160" s="66"/>
      <c r="U160" s="67"/>
      <c r="V160" s="68"/>
      <c r="W160" s="67"/>
      <c r="X160" s="101" t="str">
        <f>IF(B160="","",YEAR(申込書!$B$3)-YEAR(男子申込一覧表!B160))</f>
        <v/>
      </c>
      <c r="Y160" s="138"/>
      <c r="Z160" s="101" t="str">
        <f t="shared" si="153"/>
        <v/>
      </c>
      <c r="AA160" s="12"/>
      <c r="AB160" s="71">
        <f t="shared" si="154"/>
        <v>0</v>
      </c>
      <c r="AC160" s="71">
        <f t="shared" si="155"/>
        <v>0</v>
      </c>
      <c r="AD160" s="71">
        <f t="shared" si="156"/>
        <v>0</v>
      </c>
      <c r="AE160" s="71">
        <f t="shared" si="157"/>
        <v>0</v>
      </c>
      <c r="AF160" s="71">
        <f t="shared" si="158"/>
        <v>0</v>
      </c>
      <c r="AG160" s="72" t="str">
        <f>IF(F160="","",IF(V160="",申込書!$AB$6,LEFT(V160,2)&amp;RIGHT(V160,3)))</f>
        <v/>
      </c>
      <c r="AH160" s="72" t="str">
        <f t="shared" si="159"/>
        <v/>
      </c>
      <c r="AI160" s="72" t="str">
        <f t="shared" si="160"/>
        <v/>
      </c>
      <c r="AJ160" s="73"/>
      <c r="AQ160" s="40">
        <v>153</v>
      </c>
      <c r="AR160" s="40">
        <f t="shared" si="161"/>
        <v>0</v>
      </c>
      <c r="AS160" s="40" t="str">
        <f t="shared" si="162"/>
        <v/>
      </c>
      <c r="AT160" s="56">
        <f t="shared" si="163"/>
        <v>0</v>
      </c>
      <c r="AU160" s="56" t="str">
        <f t="shared" si="164"/>
        <v/>
      </c>
      <c r="AV160" s="56" t="str">
        <f t="shared" si="165"/>
        <v/>
      </c>
      <c r="AW160" s="56" t="str">
        <f t="shared" si="166"/>
        <v/>
      </c>
      <c r="AX160" s="56" t="str">
        <f t="shared" si="167"/>
        <v/>
      </c>
      <c r="AY160" s="56">
        <v>5</v>
      </c>
      <c r="AZ160" s="56" t="str">
        <f t="shared" si="168"/>
        <v xml:space="preserve"> </v>
      </c>
      <c r="BA160" s="56">
        <v>153</v>
      </c>
      <c r="BB160" s="56" t="str">
        <f t="shared" si="105"/>
        <v/>
      </c>
      <c r="BC160" s="56" t="str">
        <f t="shared" si="106"/>
        <v>19000100</v>
      </c>
      <c r="BD160" s="56" t="str">
        <f t="shared" si="141"/>
        <v/>
      </c>
      <c r="BE160" s="56" t="str">
        <f t="shared" si="142"/>
        <v/>
      </c>
      <c r="BF160" s="56" t="str">
        <f t="shared" si="101"/>
        <v/>
      </c>
      <c r="BG160" s="56">
        <f t="shared" si="107"/>
        <v>0</v>
      </c>
      <c r="BH160" s="56">
        <f t="shared" si="108"/>
        <v>0</v>
      </c>
      <c r="BI160" s="56">
        <f t="shared" si="109"/>
        <v>0</v>
      </c>
      <c r="BJ160" s="41" t="str">
        <f t="shared" si="120"/>
        <v/>
      </c>
      <c r="BK160" s="41" t="str">
        <f t="shared" si="121"/>
        <v/>
      </c>
      <c r="BL160" s="41" t="str">
        <f t="shared" si="122"/>
        <v/>
      </c>
      <c r="BM160" s="41" t="str">
        <f t="shared" si="123"/>
        <v/>
      </c>
      <c r="BN160" s="41" t="str">
        <f t="shared" si="124"/>
        <v/>
      </c>
      <c r="BO160" s="41">
        <f t="shared" si="125"/>
        <v>0</v>
      </c>
      <c r="BP160" s="41" t="str">
        <f t="shared" si="126"/>
        <v/>
      </c>
      <c r="BQ160" s="41" t="str">
        <f t="shared" si="127"/>
        <v/>
      </c>
      <c r="BR160" s="41">
        <f t="shared" si="128"/>
        <v>0</v>
      </c>
      <c r="BS160" s="41" t="str">
        <f t="shared" si="169"/>
        <v/>
      </c>
      <c r="BT160" s="41" t="str">
        <f t="shared" si="170"/>
        <v/>
      </c>
      <c r="BU160" s="85" t="str">
        <f t="shared" si="171"/>
        <v>999:99.99</v>
      </c>
      <c r="BV160" s="85" t="str">
        <f t="shared" si="172"/>
        <v>999:99.99</v>
      </c>
      <c r="BW160" s="85" t="str">
        <f t="shared" si="173"/>
        <v>999:99.99</v>
      </c>
      <c r="BX160" s="89" t="str">
        <f t="shared" si="174"/>
        <v>1980/1/1</v>
      </c>
      <c r="BZ160" s="100"/>
      <c r="CA160" s="100"/>
      <c r="CB160" s="100"/>
      <c r="CC160" s="100"/>
    </row>
    <row r="161" spans="1:81" ht="14.25" hidden="1" x14ac:dyDescent="0.15">
      <c r="A161" s="101" t="str">
        <f t="shared" si="152"/>
        <v/>
      </c>
      <c r="B161" s="64"/>
      <c r="C161" s="65"/>
      <c r="D161" s="65"/>
      <c r="E161" s="65"/>
      <c r="F161" s="66"/>
      <c r="G161" s="66"/>
      <c r="H161" s="66"/>
      <c r="I161" s="66"/>
      <c r="J161" s="66"/>
      <c r="K161" s="67"/>
      <c r="L161" s="67"/>
      <c r="M161" s="66"/>
      <c r="N161" s="67"/>
      <c r="O161" s="67"/>
      <c r="P161" s="66"/>
      <c r="Q161" s="66"/>
      <c r="R161" s="66"/>
      <c r="S161" s="66"/>
      <c r="T161" s="66"/>
      <c r="U161" s="67"/>
      <c r="V161" s="68"/>
      <c r="W161" s="67"/>
      <c r="X161" s="101" t="str">
        <f>IF(B161="","",YEAR(申込書!$B$3)-YEAR(男子申込一覧表!B161))</f>
        <v/>
      </c>
      <c r="Y161" s="138"/>
      <c r="Z161" s="101" t="str">
        <f t="shared" si="153"/>
        <v/>
      </c>
      <c r="AA161" s="12"/>
      <c r="AB161" s="71">
        <f t="shared" si="154"/>
        <v>0</v>
      </c>
      <c r="AC161" s="71">
        <f t="shared" si="155"/>
        <v>0</v>
      </c>
      <c r="AD161" s="71">
        <f t="shared" si="156"/>
        <v>0</v>
      </c>
      <c r="AE161" s="71">
        <f t="shared" si="157"/>
        <v>0</v>
      </c>
      <c r="AF161" s="71">
        <f t="shared" si="158"/>
        <v>0</v>
      </c>
      <c r="AG161" s="72" t="str">
        <f>IF(F161="","",IF(V161="",申込書!$AB$6,LEFT(V161,2)&amp;RIGHT(V161,3)))</f>
        <v/>
      </c>
      <c r="AH161" s="72" t="str">
        <f t="shared" si="159"/>
        <v/>
      </c>
      <c r="AI161" s="72" t="str">
        <f t="shared" si="160"/>
        <v/>
      </c>
      <c r="AJ161" s="73"/>
      <c r="AQ161" s="40">
        <v>154</v>
      </c>
      <c r="AR161" s="40">
        <f t="shared" si="161"/>
        <v>0</v>
      </c>
      <c r="AS161" s="40" t="str">
        <f t="shared" si="162"/>
        <v/>
      </c>
      <c r="AT161" s="56">
        <f t="shared" si="163"/>
        <v>0</v>
      </c>
      <c r="AU161" s="56" t="str">
        <f t="shared" si="164"/>
        <v/>
      </c>
      <c r="AV161" s="56" t="str">
        <f t="shared" si="165"/>
        <v/>
      </c>
      <c r="AW161" s="56" t="str">
        <f t="shared" si="166"/>
        <v/>
      </c>
      <c r="AX161" s="56" t="str">
        <f t="shared" si="167"/>
        <v/>
      </c>
      <c r="AY161" s="56">
        <v>5</v>
      </c>
      <c r="AZ161" s="56" t="str">
        <f t="shared" si="168"/>
        <v xml:space="preserve"> </v>
      </c>
      <c r="BA161" s="56">
        <v>154</v>
      </c>
      <c r="BB161" s="56" t="str">
        <f t="shared" si="105"/>
        <v/>
      </c>
      <c r="BC161" s="56" t="str">
        <f t="shared" si="106"/>
        <v>19000100</v>
      </c>
      <c r="BD161" s="56" t="str">
        <f t="shared" si="141"/>
        <v/>
      </c>
      <c r="BE161" s="56" t="str">
        <f t="shared" si="142"/>
        <v/>
      </c>
      <c r="BF161" s="56" t="str">
        <f t="shared" si="101"/>
        <v/>
      </c>
      <c r="BG161" s="56">
        <f t="shared" si="107"/>
        <v>0</v>
      </c>
      <c r="BH161" s="56">
        <f t="shared" si="108"/>
        <v>0</v>
      </c>
      <c r="BI161" s="56">
        <f t="shared" si="109"/>
        <v>0</v>
      </c>
      <c r="BJ161" s="41" t="str">
        <f t="shared" si="120"/>
        <v/>
      </c>
      <c r="BK161" s="41" t="str">
        <f t="shared" si="121"/>
        <v/>
      </c>
      <c r="BL161" s="41" t="str">
        <f t="shared" si="122"/>
        <v/>
      </c>
      <c r="BM161" s="41" t="str">
        <f t="shared" si="123"/>
        <v/>
      </c>
      <c r="BN161" s="41" t="str">
        <f t="shared" si="124"/>
        <v/>
      </c>
      <c r="BO161" s="41">
        <f t="shared" si="125"/>
        <v>0</v>
      </c>
      <c r="BP161" s="41" t="str">
        <f t="shared" si="126"/>
        <v/>
      </c>
      <c r="BQ161" s="41" t="str">
        <f t="shared" si="127"/>
        <v/>
      </c>
      <c r="BR161" s="41">
        <f t="shared" si="128"/>
        <v>0</v>
      </c>
      <c r="BS161" s="41" t="str">
        <f t="shared" si="169"/>
        <v/>
      </c>
      <c r="BT161" s="41" t="str">
        <f t="shared" si="170"/>
        <v/>
      </c>
      <c r="BU161" s="85" t="str">
        <f t="shared" si="171"/>
        <v>999:99.99</v>
      </c>
      <c r="BV161" s="85" t="str">
        <f t="shared" si="172"/>
        <v>999:99.99</v>
      </c>
      <c r="BW161" s="85" t="str">
        <f t="shared" si="173"/>
        <v>999:99.99</v>
      </c>
      <c r="BX161" s="89" t="str">
        <f t="shared" si="174"/>
        <v>1980/1/1</v>
      </c>
      <c r="BZ161" s="100"/>
      <c r="CA161" s="100"/>
      <c r="CB161" s="100"/>
      <c r="CC161" s="100"/>
    </row>
    <row r="162" spans="1:81" ht="14.25" hidden="1" x14ac:dyDescent="0.15">
      <c r="A162" s="101" t="str">
        <f t="shared" si="152"/>
        <v/>
      </c>
      <c r="B162" s="64"/>
      <c r="C162" s="65"/>
      <c r="D162" s="65"/>
      <c r="E162" s="65"/>
      <c r="F162" s="66"/>
      <c r="G162" s="66"/>
      <c r="H162" s="66"/>
      <c r="I162" s="66"/>
      <c r="J162" s="66"/>
      <c r="K162" s="67"/>
      <c r="L162" s="67"/>
      <c r="M162" s="66"/>
      <c r="N162" s="67"/>
      <c r="O162" s="67"/>
      <c r="P162" s="66"/>
      <c r="Q162" s="66"/>
      <c r="R162" s="66"/>
      <c r="S162" s="66"/>
      <c r="T162" s="66"/>
      <c r="U162" s="67"/>
      <c r="V162" s="68"/>
      <c r="W162" s="67"/>
      <c r="X162" s="101" t="str">
        <f>IF(B162="","",YEAR(申込書!$B$3)-YEAR(男子申込一覧表!B162))</f>
        <v/>
      </c>
      <c r="Y162" s="138"/>
      <c r="Z162" s="101" t="str">
        <f t="shared" si="153"/>
        <v/>
      </c>
      <c r="AA162" s="12"/>
      <c r="AB162" s="71">
        <f t="shared" si="154"/>
        <v>0</v>
      </c>
      <c r="AC162" s="71">
        <f t="shared" si="155"/>
        <v>0</v>
      </c>
      <c r="AD162" s="71">
        <f t="shared" si="156"/>
        <v>0</v>
      </c>
      <c r="AE162" s="71">
        <f t="shared" si="157"/>
        <v>0</v>
      </c>
      <c r="AF162" s="71">
        <f t="shared" si="158"/>
        <v>0</v>
      </c>
      <c r="AG162" s="72" t="str">
        <f>IF(F162="","",IF(V162="",申込書!$AB$6,LEFT(V162,2)&amp;RIGHT(V162,3)))</f>
        <v/>
      </c>
      <c r="AH162" s="72" t="str">
        <f t="shared" si="159"/>
        <v/>
      </c>
      <c r="AI162" s="72" t="str">
        <f t="shared" si="160"/>
        <v/>
      </c>
      <c r="AJ162" s="73"/>
      <c r="AQ162" s="40">
        <v>155</v>
      </c>
      <c r="AR162" s="40">
        <f t="shared" si="161"/>
        <v>0</v>
      </c>
      <c r="AS162" s="40" t="str">
        <f t="shared" si="162"/>
        <v/>
      </c>
      <c r="AT162" s="56">
        <f t="shared" si="163"/>
        <v>0</v>
      </c>
      <c r="AU162" s="56" t="str">
        <f t="shared" si="164"/>
        <v/>
      </c>
      <c r="AV162" s="56" t="str">
        <f t="shared" si="165"/>
        <v/>
      </c>
      <c r="AW162" s="56" t="str">
        <f t="shared" si="166"/>
        <v/>
      </c>
      <c r="AX162" s="56" t="str">
        <f t="shared" si="167"/>
        <v/>
      </c>
      <c r="AY162" s="56">
        <v>5</v>
      </c>
      <c r="AZ162" s="56" t="str">
        <f t="shared" si="168"/>
        <v xml:space="preserve"> </v>
      </c>
      <c r="BA162" s="56">
        <v>155</v>
      </c>
      <c r="BB162" s="56" t="str">
        <f t="shared" si="105"/>
        <v/>
      </c>
      <c r="BC162" s="56" t="str">
        <f t="shared" si="106"/>
        <v>19000100</v>
      </c>
      <c r="BD162" s="56" t="str">
        <f t="shared" si="141"/>
        <v/>
      </c>
      <c r="BE162" s="56" t="str">
        <f t="shared" si="142"/>
        <v/>
      </c>
      <c r="BF162" s="56" t="str">
        <f t="shared" si="101"/>
        <v/>
      </c>
      <c r="BG162" s="56">
        <f t="shared" si="107"/>
        <v>0</v>
      </c>
      <c r="BH162" s="56">
        <f t="shared" si="108"/>
        <v>0</v>
      </c>
      <c r="BI162" s="56">
        <f t="shared" si="109"/>
        <v>0</v>
      </c>
      <c r="BJ162" s="41" t="str">
        <f t="shared" si="120"/>
        <v/>
      </c>
      <c r="BK162" s="41" t="str">
        <f t="shared" si="121"/>
        <v/>
      </c>
      <c r="BL162" s="41" t="str">
        <f t="shared" si="122"/>
        <v/>
      </c>
      <c r="BM162" s="41" t="str">
        <f t="shared" si="123"/>
        <v/>
      </c>
      <c r="BN162" s="41" t="str">
        <f t="shared" si="124"/>
        <v/>
      </c>
      <c r="BO162" s="41">
        <f t="shared" si="125"/>
        <v>0</v>
      </c>
      <c r="BP162" s="41" t="str">
        <f t="shared" si="126"/>
        <v/>
      </c>
      <c r="BQ162" s="41" t="str">
        <f t="shared" si="127"/>
        <v/>
      </c>
      <c r="BR162" s="41">
        <f t="shared" si="128"/>
        <v>0</v>
      </c>
      <c r="BS162" s="41" t="str">
        <f t="shared" si="169"/>
        <v/>
      </c>
      <c r="BT162" s="41" t="str">
        <f t="shared" si="170"/>
        <v/>
      </c>
      <c r="BU162" s="85" t="str">
        <f t="shared" si="171"/>
        <v>999:99.99</v>
      </c>
      <c r="BV162" s="85" t="str">
        <f t="shared" si="172"/>
        <v>999:99.99</v>
      </c>
      <c r="BW162" s="85" t="str">
        <f t="shared" si="173"/>
        <v>999:99.99</v>
      </c>
      <c r="BX162" s="89" t="str">
        <f t="shared" si="174"/>
        <v>1980/1/1</v>
      </c>
      <c r="BZ162" s="100"/>
      <c r="CA162" s="100"/>
      <c r="CB162" s="100"/>
      <c r="CC162" s="100"/>
    </row>
    <row r="163" spans="1:81" ht="14.25" hidden="1" x14ac:dyDescent="0.15">
      <c r="A163" s="101" t="str">
        <f t="shared" si="152"/>
        <v/>
      </c>
      <c r="B163" s="64"/>
      <c r="C163" s="65"/>
      <c r="D163" s="65"/>
      <c r="E163" s="65"/>
      <c r="F163" s="66"/>
      <c r="G163" s="66"/>
      <c r="H163" s="66"/>
      <c r="I163" s="66"/>
      <c r="J163" s="66"/>
      <c r="K163" s="67"/>
      <c r="L163" s="67"/>
      <c r="M163" s="66"/>
      <c r="N163" s="67"/>
      <c r="O163" s="67"/>
      <c r="P163" s="66"/>
      <c r="Q163" s="66"/>
      <c r="R163" s="66"/>
      <c r="S163" s="66"/>
      <c r="T163" s="66"/>
      <c r="U163" s="67"/>
      <c r="V163" s="68"/>
      <c r="W163" s="67"/>
      <c r="X163" s="101" t="str">
        <f>IF(B163="","",YEAR(申込書!$B$3)-YEAR(男子申込一覧表!B163))</f>
        <v/>
      </c>
      <c r="Y163" s="138"/>
      <c r="Z163" s="101" t="str">
        <f t="shared" si="153"/>
        <v/>
      </c>
      <c r="AA163" s="12"/>
      <c r="AB163" s="71">
        <f t="shared" si="154"/>
        <v>0</v>
      </c>
      <c r="AC163" s="71">
        <f t="shared" si="155"/>
        <v>0</v>
      </c>
      <c r="AD163" s="71">
        <f t="shared" si="156"/>
        <v>0</v>
      </c>
      <c r="AE163" s="71">
        <f t="shared" si="157"/>
        <v>0</v>
      </c>
      <c r="AF163" s="71">
        <f t="shared" si="158"/>
        <v>0</v>
      </c>
      <c r="AG163" s="72" t="str">
        <f>IF(F163="","",IF(V163="",申込書!$AB$6,LEFT(V163,2)&amp;RIGHT(V163,3)))</f>
        <v/>
      </c>
      <c r="AH163" s="72" t="str">
        <f t="shared" si="159"/>
        <v/>
      </c>
      <c r="AI163" s="72" t="str">
        <f t="shared" si="160"/>
        <v/>
      </c>
      <c r="AJ163" s="73"/>
      <c r="AQ163" s="40">
        <v>156</v>
      </c>
      <c r="AR163" s="40">
        <f t="shared" si="161"/>
        <v>0</v>
      </c>
      <c r="AS163" s="40" t="str">
        <f t="shared" si="162"/>
        <v/>
      </c>
      <c r="AT163" s="56">
        <f t="shared" si="163"/>
        <v>0</v>
      </c>
      <c r="AU163" s="56" t="str">
        <f t="shared" si="164"/>
        <v/>
      </c>
      <c r="AV163" s="56" t="str">
        <f t="shared" si="165"/>
        <v/>
      </c>
      <c r="AW163" s="56" t="str">
        <f t="shared" si="166"/>
        <v/>
      </c>
      <c r="AX163" s="56" t="str">
        <f t="shared" si="167"/>
        <v/>
      </c>
      <c r="AY163" s="56">
        <v>5</v>
      </c>
      <c r="AZ163" s="56" t="str">
        <f t="shared" si="168"/>
        <v xml:space="preserve"> </v>
      </c>
      <c r="BA163" s="56">
        <v>156</v>
      </c>
      <c r="BB163" s="56" t="str">
        <f t="shared" si="105"/>
        <v/>
      </c>
      <c r="BC163" s="56" t="str">
        <f t="shared" si="106"/>
        <v>19000100</v>
      </c>
      <c r="BD163" s="56" t="str">
        <f t="shared" si="141"/>
        <v/>
      </c>
      <c r="BE163" s="56" t="str">
        <f t="shared" si="142"/>
        <v/>
      </c>
      <c r="BF163" s="56" t="str">
        <f t="shared" si="101"/>
        <v/>
      </c>
      <c r="BG163" s="56">
        <f t="shared" si="107"/>
        <v>0</v>
      </c>
      <c r="BH163" s="56">
        <f t="shared" si="108"/>
        <v>0</v>
      </c>
      <c r="BI163" s="56">
        <f t="shared" si="109"/>
        <v>0</v>
      </c>
      <c r="BJ163" s="41" t="str">
        <f t="shared" si="120"/>
        <v/>
      </c>
      <c r="BK163" s="41" t="str">
        <f t="shared" si="121"/>
        <v/>
      </c>
      <c r="BL163" s="41" t="str">
        <f t="shared" si="122"/>
        <v/>
      </c>
      <c r="BM163" s="41" t="str">
        <f t="shared" si="123"/>
        <v/>
      </c>
      <c r="BN163" s="41" t="str">
        <f t="shared" si="124"/>
        <v/>
      </c>
      <c r="BO163" s="41">
        <f t="shared" si="125"/>
        <v>0</v>
      </c>
      <c r="BP163" s="41" t="str">
        <f t="shared" si="126"/>
        <v/>
      </c>
      <c r="BQ163" s="41" t="str">
        <f t="shared" si="127"/>
        <v/>
      </c>
      <c r="BR163" s="41">
        <f t="shared" si="128"/>
        <v>0</v>
      </c>
      <c r="BS163" s="41" t="str">
        <f t="shared" si="169"/>
        <v/>
      </c>
      <c r="BT163" s="41" t="str">
        <f t="shared" si="170"/>
        <v/>
      </c>
      <c r="BU163" s="85" t="str">
        <f t="shared" si="171"/>
        <v>999:99.99</v>
      </c>
      <c r="BV163" s="85" t="str">
        <f t="shared" si="172"/>
        <v>999:99.99</v>
      </c>
      <c r="BW163" s="85" t="str">
        <f t="shared" si="173"/>
        <v>999:99.99</v>
      </c>
      <c r="BX163" s="89" t="str">
        <f t="shared" si="174"/>
        <v>1980/1/1</v>
      </c>
      <c r="BZ163" s="100"/>
      <c r="CA163" s="100"/>
      <c r="CB163" s="100"/>
      <c r="CC163" s="100"/>
    </row>
    <row r="164" spans="1:81" ht="14.25" hidden="1" x14ac:dyDescent="0.15">
      <c r="A164" s="101" t="str">
        <f t="shared" si="152"/>
        <v/>
      </c>
      <c r="B164" s="64"/>
      <c r="C164" s="65"/>
      <c r="D164" s="65"/>
      <c r="E164" s="65"/>
      <c r="F164" s="66"/>
      <c r="G164" s="66"/>
      <c r="H164" s="66"/>
      <c r="I164" s="66"/>
      <c r="J164" s="66"/>
      <c r="K164" s="67"/>
      <c r="L164" s="67"/>
      <c r="M164" s="66"/>
      <c r="N164" s="67"/>
      <c r="O164" s="67"/>
      <c r="P164" s="66"/>
      <c r="Q164" s="66"/>
      <c r="R164" s="66"/>
      <c r="S164" s="66"/>
      <c r="T164" s="66"/>
      <c r="U164" s="67"/>
      <c r="V164" s="68"/>
      <c r="W164" s="67"/>
      <c r="X164" s="101" t="str">
        <f>IF(B164="","",YEAR(申込書!$B$3)-YEAR(男子申込一覧表!B164))</f>
        <v/>
      </c>
      <c r="Y164" s="138"/>
      <c r="Z164" s="101" t="str">
        <f t="shared" si="153"/>
        <v/>
      </c>
      <c r="AA164" s="12"/>
      <c r="AB164" s="71">
        <f t="shared" si="154"/>
        <v>0</v>
      </c>
      <c r="AC164" s="71">
        <f t="shared" si="155"/>
        <v>0</v>
      </c>
      <c r="AD164" s="71">
        <f t="shared" si="156"/>
        <v>0</v>
      </c>
      <c r="AE164" s="71">
        <f t="shared" si="157"/>
        <v>0</v>
      </c>
      <c r="AF164" s="71">
        <f t="shared" si="158"/>
        <v>0</v>
      </c>
      <c r="AG164" s="72" t="str">
        <f>IF(F164="","",IF(V164="",申込書!$AB$6,LEFT(V164,2)&amp;RIGHT(V164,3)))</f>
        <v/>
      </c>
      <c r="AH164" s="72" t="str">
        <f t="shared" si="159"/>
        <v/>
      </c>
      <c r="AI164" s="72" t="str">
        <f t="shared" si="160"/>
        <v/>
      </c>
      <c r="AJ164" s="73"/>
      <c r="AQ164" s="40">
        <v>157</v>
      </c>
      <c r="AR164" s="40">
        <f t="shared" si="161"/>
        <v>0</v>
      </c>
      <c r="AS164" s="40" t="str">
        <f t="shared" si="162"/>
        <v/>
      </c>
      <c r="AT164" s="56">
        <f t="shared" si="163"/>
        <v>0</v>
      </c>
      <c r="AU164" s="56" t="str">
        <f t="shared" si="164"/>
        <v/>
      </c>
      <c r="AV164" s="56" t="str">
        <f t="shared" si="165"/>
        <v/>
      </c>
      <c r="AW164" s="56" t="str">
        <f t="shared" si="166"/>
        <v/>
      </c>
      <c r="AX164" s="56" t="str">
        <f t="shared" si="167"/>
        <v/>
      </c>
      <c r="AY164" s="56">
        <v>5</v>
      </c>
      <c r="AZ164" s="56" t="str">
        <f t="shared" si="168"/>
        <v xml:space="preserve"> </v>
      </c>
      <c r="BA164" s="56">
        <v>157</v>
      </c>
      <c r="BB164" s="56" t="str">
        <f t="shared" si="105"/>
        <v/>
      </c>
      <c r="BC164" s="56" t="str">
        <f t="shared" si="106"/>
        <v>19000100</v>
      </c>
      <c r="BD164" s="56" t="str">
        <f t="shared" si="141"/>
        <v/>
      </c>
      <c r="BE164" s="56" t="str">
        <f t="shared" si="142"/>
        <v/>
      </c>
      <c r="BF164" s="56" t="str">
        <f t="shared" si="101"/>
        <v/>
      </c>
      <c r="BG164" s="56">
        <f t="shared" si="107"/>
        <v>0</v>
      </c>
      <c r="BH164" s="56">
        <f t="shared" si="108"/>
        <v>0</v>
      </c>
      <c r="BI164" s="56">
        <f t="shared" si="109"/>
        <v>0</v>
      </c>
      <c r="BJ164" s="41" t="str">
        <f t="shared" si="120"/>
        <v/>
      </c>
      <c r="BK164" s="41" t="str">
        <f t="shared" si="121"/>
        <v/>
      </c>
      <c r="BL164" s="41" t="str">
        <f t="shared" si="122"/>
        <v/>
      </c>
      <c r="BM164" s="41" t="str">
        <f t="shared" si="123"/>
        <v/>
      </c>
      <c r="BN164" s="41" t="str">
        <f t="shared" si="124"/>
        <v/>
      </c>
      <c r="BO164" s="41">
        <f t="shared" si="125"/>
        <v>0</v>
      </c>
      <c r="BP164" s="41" t="str">
        <f t="shared" si="126"/>
        <v/>
      </c>
      <c r="BQ164" s="41" t="str">
        <f t="shared" si="127"/>
        <v/>
      </c>
      <c r="BR164" s="41">
        <f t="shared" si="128"/>
        <v>0</v>
      </c>
      <c r="BS164" s="41" t="str">
        <f t="shared" si="169"/>
        <v/>
      </c>
      <c r="BT164" s="41" t="str">
        <f t="shared" si="170"/>
        <v/>
      </c>
      <c r="BU164" s="85" t="str">
        <f t="shared" si="171"/>
        <v>999:99.99</v>
      </c>
      <c r="BV164" s="85" t="str">
        <f t="shared" si="172"/>
        <v>999:99.99</v>
      </c>
      <c r="BW164" s="85" t="str">
        <f t="shared" si="173"/>
        <v>999:99.99</v>
      </c>
      <c r="BX164" s="89" t="str">
        <f t="shared" si="174"/>
        <v>1980/1/1</v>
      </c>
      <c r="BZ164" s="100"/>
      <c r="CA164" s="100"/>
      <c r="CB164" s="100"/>
      <c r="CC164" s="100"/>
    </row>
    <row r="165" spans="1:81" ht="14.25" hidden="1" x14ac:dyDescent="0.15">
      <c r="A165" s="101" t="str">
        <f t="shared" si="152"/>
        <v/>
      </c>
      <c r="B165" s="64"/>
      <c r="C165" s="65"/>
      <c r="D165" s="65"/>
      <c r="E165" s="65"/>
      <c r="F165" s="66"/>
      <c r="G165" s="66"/>
      <c r="H165" s="66"/>
      <c r="I165" s="66"/>
      <c r="J165" s="66"/>
      <c r="K165" s="67"/>
      <c r="L165" s="67"/>
      <c r="M165" s="66"/>
      <c r="N165" s="67"/>
      <c r="O165" s="67"/>
      <c r="P165" s="66"/>
      <c r="Q165" s="66"/>
      <c r="R165" s="66"/>
      <c r="S165" s="66"/>
      <c r="T165" s="66"/>
      <c r="U165" s="67"/>
      <c r="V165" s="68"/>
      <c r="W165" s="67"/>
      <c r="X165" s="101" t="str">
        <f>IF(B165="","",YEAR(申込書!$B$3)-YEAR(男子申込一覧表!B165))</f>
        <v/>
      </c>
      <c r="Y165" s="138"/>
      <c r="Z165" s="101" t="str">
        <f t="shared" si="153"/>
        <v/>
      </c>
      <c r="AA165" s="12"/>
      <c r="AB165" s="71">
        <f t="shared" si="154"/>
        <v>0</v>
      </c>
      <c r="AC165" s="71">
        <f t="shared" si="155"/>
        <v>0</v>
      </c>
      <c r="AD165" s="71">
        <f t="shared" si="156"/>
        <v>0</v>
      </c>
      <c r="AE165" s="71">
        <f t="shared" si="157"/>
        <v>0</v>
      </c>
      <c r="AF165" s="71">
        <f t="shared" si="158"/>
        <v>0</v>
      </c>
      <c r="AG165" s="72" t="str">
        <f>IF(F165="","",IF(V165="",申込書!$AB$6,LEFT(V165,2)&amp;RIGHT(V165,3)))</f>
        <v/>
      </c>
      <c r="AH165" s="72" t="str">
        <f t="shared" si="159"/>
        <v/>
      </c>
      <c r="AI165" s="72" t="str">
        <f t="shared" si="160"/>
        <v/>
      </c>
      <c r="AJ165" s="73"/>
      <c r="AQ165" s="40">
        <v>158</v>
      </c>
      <c r="AR165" s="40">
        <f t="shared" si="161"/>
        <v>0</v>
      </c>
      <c r="AS165" s="40" t="str">
        <f t="shared" si="162"/>
        <v/>
      </c>
      <c r="AT165" s="56">
        <f t="shared" si="163"/>
        <v>0</v>
      </c>
      <c r="AU165" s="56" t="str">
        <f t="shared" si="164"/>
        <v/>
      </c>
      <c r="AV165" s="56" t="str">
        <f t="shared" si="165"/>
        <v/>
      </c>
      <c r="AW165" s="56" t="str">
        <f t="shared" si="166"/>
        <v/>
      </c>
      <c r="AX165" s="56" t="str">
        <f t="shared" si="167"/>
        <v/>
      </c>
      <c r="AY165" s="56">
        <v>5</v>
      </c>
      <c r="AZ165" s="56" t="str">
        <f t="shared" si="168"/>
        <v xml:space="preserve"> </v>
      </c>
      <c r="BA165" s="56">
        <v>158</v>
      </c>
      <c r="BB165" s="56" t="str">
        <f t="shared" si="105"/>
        <v/>
      </c>
      <c r="BC165" s="56" t="str">
        <f t="shared" si="106"/>
        <v>19000100</v>
      </c>
      <c r="BD165" s="56" t="str">
        <f t="shared" si="141"/>
        <v/>
      </c>
      <c r="BE165" s="56" t="str">
        <f t="shared" si="142"/>
        <v/>
      </c>
      <c r="BF165" s="56" t="str">
        <f t="shared" si="101"/>
        <v/>
      </c>
      <c r="BG165" s="56">
        <f t="shared" si="107"/>
        <v>0</v>
      </c>
      <c r="BH165" s="56">
        <f t="shared" si="108"/>
        <v>0</v>
      </c>
      <c r="BI165" s="56">
        <f t="shared" si="109"/>
        <v>0</v>
      </c>
      <c r="BJ165" s="41" t="str">
        <f t="shared" si="120"/>
        <v/>
      </c>
      <c r="BK165" s="41" t="str">
        <f t="shared" si="121"/>
        <v/>
      </c>
      <c r="BL165" s="41" t="str">
        <f t="shared" si="122"/>
        <v/>
      </c>
      <c r="BM165" s="41" t="str">
        <f t="shared" si="123"/>
        <v/>
      </c>
      <c r="BN165" s="41" t="str">
        <f t="shared" si="124"/>
        <v/>
      </c>
      <c r="BO165" s="41">
        <f t="shared" si="125"/>
        <v>0</v>
      </c>
      <c r="BP165" s="41" t="str">
        <f t="shared" si="126"/>
        <v/>
      </c>
      <c r="BQ165" s="41" t="str">
        <f t="shared" si="127"/>
        <v/>
      </c>
      <c r="BR165" s="41">
        <f t="shared" si="128"/>
        <v>0</v>
      </c>
      <c r="BS165" s="41" t="str">
        <f t="shared" si="169"/>
        <v/>
      </c>
      <c r="BT165" s="41" t="str">
        <f t="shared" si="170"/>
        <v/>
      </c>
      <c r="BU165" s="85" t="str">
        <f t="shared" si="171"/>
        <v>999:99.99</v>
      </c>
      <c r="BV165" s="85" t="str">
        <f t="shared" si="172"/>
        <v>999:99.99</v>
      </c>
      <c r="BW165" s="85" t="str">
        <f t="shared" si="173"/>
        <v>999:99.99</v>
      </c>
      <c r="BX165" s="89" t="str">
        <f t="shared" si="174"/>
        <v>1980/1/1</v>
      </c>
      <c r="BZ165" s="100"/>
      <c r="CA165" s="100"/>
      <c r="CB165" s="100"/>
      <c r="CC165" s="100"/>
    </row>
    <row r="166" spans="1:81" ht="14.25" hidden="1" x14ac:dyDescent="0.15">
      <c r="A166" s="101" t="str">
        <f t="shared" si="152"/>
        <v/>
      </c>
      <c r="B166" s="64"/>
      <c r="C166" s="65"/>
      <c r="D166" s="65"/>
      <c r="E166" s="65"/>
      <c r="F166" s="66"/>
      <c r="G166" s="66"/>
      <c r="H166" s="66"/>
      <c r="I166" s="66"/>
      <c r="J166" s="66"/>
      <c r="K166" s="67"/>
      <c r="L166" s="67"/>
      <c r="M166" s="66"/>
      <c r="N166" s="67"/>
      <c r="O166" s="67"/>
      <c r="P166" s="66"/>
      <c r="Q166" s="66"/>
      <c r="R166" s="66"/>
      <c r="S166" s="66"/>
      <c r="T166" s="66"/>
      <c r="U166" s="67"/>
      <c r="V166" s="68"/>
      <c r="W166" s="67"/>
      <c r="X166" s="101" t="str">
        <f>IF(B166="","",YEAR(申込書!$B$3)-YEAR(男子申込一覧表!B166))</f>
        <v/>
      </c>
      <c r="Y166" s="138"/>
      <c r="Z166" s="101" t="str">
        <f t="shared" si="153"/>
        <v/>
      </c>
      <c r="AA166" s="12"/>
      <c r="AB166" s="71">
        <f t="shared" si="154"/>
        <v>0</v>
      </c>
      <c r="AC166" s="71">
        <f t="shared" si="155"/>
        <v>0</v>
      </c>
      <c r="AD166" s="71">
        <f t="shared" si="156"/>
        <v>0</v>
      </c>
      <c r="AE166" s="71">
        <f t="shared" si="157"/>
        <v>0</v>
      </c>
      <c r="AF166" s="71">
        <f t="shared" si="158"/>
        <v>0</v>
      </c>
      <c r="AG166" s="72" t="str">
        <f>IF(F166="","",IF(V166="",申込書!$AB$6,LEFT(V166,2)&amp;RIGHT(V166,3)))</f>
        <v/>
      </c>
      <c r="AH166" s="72" t="str">
        <f t="shared" si="159"/>
        <v/>
      </c>
      <c r="AI166" s="72" t="str">
        <f t="shared" si="160"/>
        <v/>
      </c>
      <c r="AJ166" s="73"/>
      <c r="AQ166" s="40">
        <v>159</v>
      </c>
      <c r="AR166" s="40">
        <f t="shared" si="161"/>
        <v>0</v>
      </c>
      <c r="AS166" s="40" t="str">
        <f t="shared" si="162"/>
        <v/>
      </c>
      <c r="AT166" s="56">
        <f t="shared" si="163"/>
        <v>0</v>
      </c>
      <c r="AU166" s="56" t="str">
        <f t="shared" si="164"/>
        <v/>
      </c>
      <c r="AV166" s="56" t="str">
        <f t="shared" si="165"/>
        <v/>
      </c>
      <c r="AW166" s="56" t="str">
        <f t="shared" si="166"/>
        <v/>
      </c>
      <c r="AX166" s="56" t="str">
        <f t="shared" si="167"/>
        <v/>
      </c>
      <c r="AY166" s="56">
        <v>5</v>
      </c>
      <c r="AZ166" s="56" t="str">
        <f t="shared" si="168"/>
        <v xml:space="preserve"> </v>
      </c>
      <c r="BA166" s="56">
        <v>159</v>
      </c>
      <c r="BB166" s="56" t="str">
        <f t="shared" si="105"/>
        <v/>
      </c>
      <c r="BC166" s="56" t="str">
        <f t="shared" si="106"/>
        <v>19000100</v>
      </c>
      <c r="BD166" s="56" t="str">
        <f t="shared" si="141"/>
        <v/>
      </c>
      <c r="BE166" s="56" t="str">
        <f t="shared" si="142"/>
        <v/>
      </c>
      <c r="BF166" s="56" t="str">
        <f t="shared" si="101"/>
        <v/>
      </c>
      <c r="BG166" s="56">
        <f t="shared" si="107"/>
        <v>0</v>
      </c>
      <c r="BH166" s="56">
        <f t="shared" si="108"/>
        <v>0</v>
      </c>
      <c r="BI166" s="56">
        <f t="shared" si="109"/>
        <v>0</v>
      </c>
      <c r="BJ166" s="41" t="str">
        <f t="shared" si="120"/>
        <v/>
      </c>
      <c r="BK166" s="41" t="str">
        <f t="shared" si="121"/>
        <v/>
      </c>
      <c r="BL166" s="41" t="str">
        <f t="shared" si="122"/>
        <v/>
      </c>
      <c r="BM166" s="41" t="str">
        <f t="shared" si="123"/>
        <v/>
      </c>
      <c r="BN166" s="41" t="str">
        <f t="shared" si="124"/>
        <v/>
      </c>
      <c r="BO166" s="41">
        <f t="shared" si="125"/>
        <v>0</v>
      </c>
      <c r="BP166" s="41" t="str">
        <f t="shared" si="126"/>
        <v/>
      </c>
      <c r="BQ166" s="41" t="str">
        <f t="shared" si="127"/>
        <v/>
      </c>
      <c r="BR166" s="41">
        <f t="shared" si="128"/>
        <v>0</v>
      </c>
      <c r="BS166" s="41" t="str">
        <f t="shared" si="169"/>
        <v/>
      </c>
      <c r="BT166" s="41" t="str">
        <f t="shared" si="170"/>
        <v/>
      </c>
      <c r="BU166" s="85" t="str">
        <f t="shared" si="171"/>
        <v>999:99.99</v>
      </c>
      <c r="BV166" s="85" t="str">
        <f t="shared" si="172"/>
        <v>999:99.99</v>
      </c>
      <c r="BW166" s="85" t="str">
        <f t="shared" si="173"/>
        <v>999:99.99</v>
      </c>
      <c r="BX166" s="89" t="str">
        <f t="shared" si="174"/>
        <v>1980/1/1</v>
      </c>
      <c r="BZ166" s="100"/>
      <c r="CA166" s="100"/>
      <c r="CB166" s="100"/>
      <c r="CC166" s="100"/>
    </row>
    <row r="167" spans="1:81" ht="14.25" hidden="1" x14ac:dyDescent="0.15">
      <c r="A167" s="101" t="str">
        <f t="shared" si="152"/>
        <v/>
      </c>
      <c r="B167" s="64"/>
      <c r="C167" s="65"/>
      <c r="D167" s="65"/>
      <c r="E167" s="65"/>
      <c r="F167" s="66"/>
      <c r="G167" s="66"/>
      <c r="H167" s="66"/>
      <c r="I167" s="66"/>
      <c r="J167" s="66"/>
      <c r="K167" s="67"/>
      <c r="L167" s="67"/>
      <c r="M167" s="66"/>
      <c r="N167" s="67"/>
      <c r="O167" s="67"/>
      <c r="P167" s="66"/>
      <c r="Q167" s="66"/>
      <c r="R167" s="66"/>
      <c r="S167" s="66"/>
      <c r="T167" s="66"/>
      <c r="U167" s="67"/>
      <c r="V167" s="68"/>
      <c r="W167" s="67"/>
      <c r="X167" s="101" t="str">
        <f>IF(B167="","",YEAR(申込書!$B$3)-YEAR(男子申込一覧表!B167))</f>
        <v/>
      </c>
      <c r="Y167" s="138"/>
      <c r="Z167" s="101" t="str">
        <f t="shared" si="153"/>
        <v/>
      </c>
      <c r="AA167" s="12"/>
      <c r="AB167" s="71">
        <f t="shared" si="154"/>
        <v>0</v>
      </c>
      <c r="AC167" s="71">
        <f t="shared" si="155"/>
        <v>0</v>
      </c>
      <c r="AD167" s="71">
        <f t="shared" si="156"/>
        <v>0</v>
      </c>
      <c r="AE167" s="71">
        <f t="shared" si="157"/>
        <v>0</v>
      </c>
      <c r="AF167" s="71">
        <f t="shared" si="158"/>
        <v>0</v>
      </c>
      <c r="AG167" s="72" t="str">
        <f>IF(F167="","",IF(V167="",申込書!$AB$6,LEFT(V167,2)&amp;RIGHT(V167,3)))</f>
        <v/>
      </c>
      <c r="AH167" s="72" t="str">
        <f t="shared" si="159"/>
        <v/>
      </c>
      <c r="AI167" s="72" t="str">
        <f t="shared" si="160"/>
        <v/>
      </c>
      <c r="AJ167" s="73"/>
      <c r="AQ167" s="40">
        <v>160</v>
      </c>
      <c r="AR167" s="40">
        <f t="shared" si="161"/>
        <v>0</v>
      </c>
      <c r="AS167" s="40" t="str">
        <f t="shared" si="162"/>
        <v/>
      </c>
      <c r="AT167" s="56">
        <f t="shared" si="163"/>
        <v>0</v>
      </c>
      <c r="AU167" s="56" t="str">
        <f t="shared" si="164"/>
        <v/>
      </c>
      <c r="AV167" s="56" t="str">
        <f t="shared" si="165"/>
        <v/>
      </c>
      <c r="AW167" s="56" t="str">
        <f t="shared" si="166"/>
        <v/>
      </c>
      <c r="AX167" s="56" t="str">
        <f t="shared" si="167"/>
        <v/>
      </c>
      <c r="AY167" s="56">
        <v>5</v>
      </c>
      <c r="AZ167" s="56" t="str">
        <f t="shared" si="168"/>
        <v xml:space="preserve"> </v>
      </c>
      <c r="BA167" s="56">
        <v>160</v>
      </c>
      <c r="BB167" s="56" t="str">
        <f t="shared" si="105"/>
        <v/>
      </c>
      <c r="BC167" s="56" t="str">
        <f t="shared" si="106"/>
        <v>19000100</v>
      </c>
      <c r="BD167" s="56" t="str">
        <f t="shared" si="141"/>
        <v/>
      </c>
      <c r="BE167" s="56" t="str">
        <f t="shared" si="142"/>
        <v/>
      </c>
      <c r="BF167" s="56" t="str">
        <f t="shared" si="101"/>
        <v/>
      </c>
      <c r="BG167" s="56">
        <f t="shared" si="107"/>
        <v>0</v>
      </c>
      <c r="BH167" s="56">
        <f t="shared" si="108"/>
        <v>0</v>
      </c>
      <c r="BI167" s="56">
        <f t="shared" si="109"/>
        <v>0</v>
      </c>
      <c r="BJ167" s="41" t="str">
        <f t="shared" si="120"/>
        <v/>
      </c>
      <c r="BK167" s="41" t="str">
        <f t="shared" si="121"/>
        <v/>
      </c>
      <c r="BL167" s="41" t="str">
        <f t="shared" si="122"/>
        <v/>
      </c>
      <c r="BM167" s="41" t="str">
        <f t="shared" si="123"/>
        <v/>
      </c>
      <c r="BN167" s="41" t="str">
        <f t="shared" si="124"/>
        <v/>
      </c>
      <c r="BO167" s="41">
        <f t="shared" si="125"/>
        <v>0</v>
      </c>
      <c r="BP167" s="41" t="str">
        <f t="shared" si="126"/>
        <v/>
      </c>
      <c r="BQ167" s="41" t="str">
        <f t="shared" si="127"/>
        <v/>
      </c>
      <c r="BR167" s="41">
        <f t="shared" si="128"/>
        <v>0</v>
      </c>
      <c r="BS167" s="41" t="str">
        <f t="shared" si="169"/>
        <v/>
      </c>
      <c r="BT167" s="41" t="str">
        <f t="shared" si="170"/>
        <v/>
      </c>
      <c r="BU167" s="85" t="str">
        <f t="shared" si="171"/>
        <v>999:99.99</v>
      </c>
      <c r="BV167" s="85" t="str">
        <f t="shared" si="172"/>
        <v>999:99.99</v>
      </c>
      <c r="BW167" s="85" t="str">
        <f t="shared" si="173"/>
        <v>999:99.99</v>
      </c>
      <c r="BX167" s="89" t="str">
        <f t="shared" si="174"/>
        <v>1980/1/1</v>
      </c>
      <c r="BZ167" s="100"/>
      <c r="CA167" s="100"/>
      <c r="CB167" s="100"/>
      <c r="CC167" s="100"/>
    </row>
    <row r="168" spans="1:81" ht="14.25" hidden="1" x14ac:dyDescent="0.15">
      <c r="A168" s="101" t="str">
        <f t="shared" si="152"/>
        <v/>
      </c>
      <c r="B168" s="64"/>
      <c r="C168" s="65"/>
      <c r="D168" s="65"/>
      <c r="E168" s="65"/>
      <c r="F168" s="66"/>
      <c r="G168" s="66"/>
      <c r="H168" s="66"/>
      <c r="I168" s="66"/>
      <c r="J168" s="66"/>
      <c r="K168" s="67"/>
      <c r="L168" s="67"/>
      <c r="M168" s="66"/>
      <c r="N168" s="67"/>
      <c r="O168" s="67"/>
      <c r="P168" s="66"/>
      <c r="Q168" s="66"/>
      <c r="R168" s="66"/>
      <c r="S168" s="66"/>
      <c r="T168" s="66"/>
      <c r="U168" s="67"/>
      <c r="V168" s="68"/>
      <c r="W168" s="67"/>
      <c r="X168" s="101" t="str">
        <f>IF(B168="","",YEAR(申込書!$B$3)-YEAR(男子申込一覧表!B168))</f>
        <v/>
      </c>
      <c r="Y168" s="138"/>
      <c r="Z168" s="101" t="str">
        <f t="shared" si="153"/>
        <v/>
      </c>
      <c r="AA168" s="12"/>
      <c r="AB168" s="71">
        <f t="shared" si="154"/>
        <v>0</v>
      </c>
      <c r="AC168" s="71">
        <f t="shared" si="155"/>
        <v>0</v>
      </c>
      <c r="AD168" s="71">
        <f t="shared" si="156"/>
        <v>0</v>
      </c>
      <c r="AE168" s="71">
        <f t="shared" si="157"/>
        <v>0</v>
      </c>
      <c r="AF168" s="71">
        <f t="shared" si="158"/>
        <v>0</v>
      </c>
      <c r="AG168" s="72" t="str">
        <f>IF(F168="","",IF(V168="",申込書!$AB$6,LEFT(V168,2)&amp;RIGHT(V168,3)))</f>
        <v/>
      </c>
      <c r="AH168" s="72" t="str">
        <f t="shared" si="159"/>
        <v/>
      </c>
      <c r="AI168" s="72" t="str">
        <f t="shared" si="160"/>
        <v/>
      </c>
      <c r="AJ168" s="73"/>
      <c r="AQ168" s="40">
        <v>161</v>
      </c>
      <c r="AR168" s="40">
        <f t="shared" si="161"/>
        <v>0</v>
      </c>
      <c r="AS168" s="40" t="str">
        <f t="shared" si="162"/>
        <v/>
      </c>
      <c r="AT168" s="56">
        <f t="shared" si="163"/>
        <v>0</v>
      </c>
      <c r="AU168" s="56" t="str">
        <f t="shared" si="164"/>
        <v/>
      </c>
      <c r="AV168" s="56" t="str">
        <f t="shared" si="165"/>
        <v/>
      </c>
      <c r="AW168" s="56" t="str">
        <f t="shared" si="166"/>
        <v/>
      </c>
      <c r="AX168" s="56" t="str">
        <f t="shared" si="167"/>
        <v/>
      </c>
      <c r="AY168" s="56">
        <v>5</v>
      </c>
      <c r="AZ168" s="56" t="str">
        <f t="shared" si="168"/>
        <v xml:space="preserve"> </v>
      </c>
      <c r="BA168" s="56">
        <v>161</v>
      </c>
      <c r="BB168" s="56" t="str">
        <f t="shared" si="105"/>
        <v/>
      </c>
      <c r="BC168" s="56" t="str">
        <f t="shared" si="106"/>
        <v>19000100</v>
      </c>
      <c r="BD168" s="56" t="str">
        <f t="shared" si="141"/>
        <v/>
      </c>
      <c r="BE168" s="56" t="str">
        <f t="shared" si="142"/>
        <v/>
      </c>
      <c r="BF168" s="56" t="str">
        <f t="shared" si="101"/>
        <v/>
      </c>
      <c r="BG168" s="56">
        <f t="shared" si="107"/>
        <v>0</v>
      </c>
      <c r="BH168" s="56">
        <f t="shared" si="108"/>
        <v>0</v>
      </c>
      <c r="BI168" s="56">
        <f t="shared" si="109"/>
        <v>0</v>
      </c>
      <c r="BJ168" s="41" t="str">
        <f t="shared" si="120"/>
        <v/>
      </c>
      <c r="BK168" s="41" t="str">
        <f t="shared" si="121"/>
        <v/>
      </c>
      <c r="BL168" s="41" t="str">
        <f t="shared" si="122"/>
        <v/>
      </c>
      <c r="BM168" s="41" t="str">
        <f t="shared" si="123"/>
        <v/>
      </c>
      <c r="BN168" s="41" t="str">
        <f t="shared" si="124"/>
        <v/>
      </c>
      <c r="BO168" s="41">
        <f t="shared" si="125"/>
        <v>0</v>
      </c>
      <c r="BP168" s="41" t="str">
        <f t="shared" si="126"/>
        <v/>
      </c>
      <c r="BQ168" s="41" t="str">
        <f t="shared" si="127"/>
        <v/>
      </c>
      <c r="BR168" s="41">
        <f t="shared" si="128"/>
        <v>0</v>
      </c>
      <c r="BS168" s="41" t="str">
        <f t="shared" si="169"/>
        <v/>
      </c>
      <c r="BT168" s="41" t="str">
        <f t="shared" si="170"/>
        <v/>
      </c>
      <c r="BU168" s="85" t="str">
        <f t="shared" si="171"/>
        <v>999:99.99</v>
      </c>
      <c r="BV168" s="85" t="str">
        <f t="shared" si="172"/>
        <v>999:99.99</v>
      </c>
      <c r="BW168" s="85" t="str">
        <f t="shared" si="173"/>
        <v>999:99.99</v>
      </c>
      <c r="BX168" s="89" t="str">
        <f t="shared" si="174"/>
        <v>1980/1/1</v>
      </c>
      <c r="BZ168" s="100"/>
      <c r="CA168" s="100"/>
      <c r="CB168" s="100"/>
      <c r="CC168" s="100"/>
    </row>
    <row r="169" spans="1:81" ht="14.25" hidden="1" x14ac:dyDescent="0.15">
      <c r="A169" s="101" t="str">
        <f t="shared" si="152"/>
        <v/>
      </c>
      <c r="B169" s="64"/>
      <c r="C169" s="65"/>
      <c r="D169" s="65"/>
      <c r="E169" s="65"/>
      <c r="F169" s="66"/>
      <c r="G169" s="66"/>
      <c r="H169" s="66"/>
      <c r="I169" s="66"/>
      <c r="J169" s="66"/>
      <c r="K169" s="67"/>
      <c r="L169" s="67"/>
      <c r="M169" s="66"/>
      <c r="N169" s="67"/>
      <c r="O169" s="67"/>
      <c r="P169" s="66"/>
      <c r="Q169" s="66"/>
      <c r="R169" s="66"/>
      <c r="S169" s="66"/>
      <c r="T169" s="66"/>
      <c r="U169" s="67"/>
      <c r="V169" s="68"/>
      <c r="W169" s="67"/>
      <c r="X169" s="101" t="str">
        <f>IF(B169="","",YEAR(申込書!$B$3)-YEAR(男子申込一覧表!B169))</f>
        <v/>
      </c>
      <c r="Y169" s="138"/>
      <c r="Z169" s="101" t="str">
        <f t="shared" si="153"/>
        <v/>
      </c>
      <c r="AA169" s="12"/>
      <c r="AB169" s="71">
        <f t="shared" si="154"/>
        <v>0</v>
      </c>
      <c r="AC169" s="71">
        <f t="shared" si="155"/>
        <v>0</v>
      </c>
      <c r="AD169" s="71">
        <f t="shared" si="156"/>
        <v>0</v>
      </c>
      <c r="AE169" s="71">
        <f t="shared" si="157"/>
        <v>0</v>
      </c>
      <c r="AF169" s="71">
        <f t="shared" si="158"/>
        <v>0</v>
      </c>
      <c r="AG169" s="72" t="str">
        <f>IF(F169="","",IF(V169="",申込書!$AB$6,LEFT(V169,2)&amp;RIGHT(V169,3)))</f>
        <v/>
      </c>
      <c r="AH169" s="72" t="str">
        <f t="shared" si="159"/>
        <v/>
      </c>
      <c r="AI169" s="72" t="str">
        <f t="shared" si="160"/>
        <v/>
      </c>
      <c r="AJ169" s="73"/>
      <c r="AQ169" s="40">
        <v>162</v>
      </c>
      <c r="AR169" s="40">
        <f t="shared" si="161"/>
        <v>0</v>
      </c>
      <c r="AS169" s="40" t="str">
        <f t="shared" si="162"/>
        <v/>
      </c>
      <c r="AT169" s="56">
        <f t="shared" si="163"/>
        <v>0</v>
      </c>
      <c r="AU169" s="56" t="str">
        <f t="shared" si="164"/>
        <v/>
      </c>
      <c r="AV169" s="56" t="str">
        <f t="shared" si="165"/>
        <v/>
      </c>
      <c r="AW169" s="56" t="str">
        <f t="shared" si="166"/>
        <v/>
      </c>
      <c r="AX169" s="56" t="str">
        <f t="shared" si="167"/>
        <v/>
      </c>
      <c r="AY169" s="56">
        <v>5</v>
      </c>
      <c r="AZ169" s="56" t="str">
        <f t="shared" si="168"/>
        <v xml:space="preserve"> </v>
      </c>
      <c r="BA169" s="56">
        <v>162</v>
      </c>
      <c r="BB169" s="56" t="str">
        <f t="shared" si="105"/>
        <v/>
      </c>
      <c r="BC169" s="56" t="str">
        <f t="shared" si="106"/>
        <v>19000100</v>
      </c>
      <c r="BD169" s="56" t="str">
        <f t="shared" si="141"/>
        <v/>
      </c>
      <c r="BE169" s="56" t="str">
        <f t="shared" si="142"/>
        <v/>
      </c>
      <c r="BF169" s="56" t="str">
        <f t="shared" si="101"/>
        <v/>
      </c>
      <c r="BG169" s="56">
        <f t="shared" si="107"/>
        <v>0</v>
      </c>
      <c r="BH169" s="56">
        <f t="shared" si="108"/>
        <v>0</v>
      </c>
      <c r="BI169" s="56">
        <f t="shared" si="109"/>
        <v>0</v>
      </c>
      <c r="BJ169" s="41" t="str">
        <f t="shared" si="120"/>
        <v/>
      </c>
      <c r="BK169" s="41" t="str">
        <f t="shared" si="121"/>
        <v/>
      </c>
      <c r="BL169" s="41" t="str">
        <f t="shared" si="122"/>
        <v/>
      </c>
      <c r="BM169" s="41" t="str">
        <f t="shared" si="123"/>
        <v/>
      </c>
      <c r="BN169" s="41" t="str">
        <f t="shared" si="124"/>
        <v/>
      </c>
      <c r="BO169" s="41">
        <f t="shared" si="125"/>
        <v>0</v>
      </c>
      <c r="BP169" s="41" t="str">
        <f t="shared" si="126"/>
        <v/>
      </c>
      <c r="BQ169" s="41" t="str">
        <f t="shared" si="127"/>
        <v/>
      </c>
      <c r="BR169" s="41">
        <f t="shared" si="128"/>
        <v>0</v>
      </c>
      <c r="BS169" s="41" t="str">
        <f t="shared" si="169"/>
        <v/>
      </c>
      <c r="BT169" s="41" t="str">
        <f t="shared" si="170"/>
        <v/>
      </c>
      <c r="BU169" s="85" t="str">
        <f t="shared" si="171"/>
        <v>999:99.99</v>
      </c>
      <c r="BV169" s="85" t="str">
        <f t="shared" si="172"/>
        <v>999:99.99</v>
      </c>
      <c r="BW169" s="85" t="str">
        <f t="shared" si="173"/>
        <v>999:99.99</v>
      </c>
      <c r="BX169" s="89" t="str">
        <f t="shared" si="174"/>
        <v>1980/1/1</v>
      </c>
      <c r="BZ169" s="100"/>
      <c r="CA169" s="100"/>
      <c r="CB169" s="100"/>
      <c r="CC169" s="100"/>
    </row>
    <row r="170" spans="1:81" ht="14.25" hidden="1" x14ac:dyDescent="0.15">
      <c r="A170" s="101" t="str">
        <f t="shared" si="152"/>
        <v/>
      </c>
      <c r="B170" s="64"/>
      <c r="C170" s="65"/>
      <c r="D170" s="65"/>
      <c r="E170" s="65"/>
      <c r="F170" s="66"/>
      <c r="G170" s="66"/>
      <c r="H170" s="66"/>
      <c r="I170" s="66"/>
      <c r="J170" s="66"/>
      <c r="K170" s="67"/>
      <c r="L170" s="67"/>
      <c r="M170" s="66"/>
      <c r="N170" s="67"/>
      <c r="O170" s="67"/>
      <c r="P170" s="66"/>
      <c r="Q170" s="66"/>
      <c r="R170" s="66"/>
      <c r="S170" s="66"/>
      <c r="T170" s="66"/>
      <c r="U170" s="67"/>
      <c r="V170" s="68"/>
      <c r="W170" s="67"/>
      <c r="X170" s="101" t="str">
        <f>IF(B170="","",YEAR(申込書!$B$3)-YEAR(男子申込一覧表!B170))</f>
        <v/>
      </c>
      <c r="Y170" s="138"/>
      <c r="Z170" s="101" t="str">
        <f t="shared" si="153"/>
        <v/>
      </c>
      <c r="AA170" s="12"/>
      <c r="AB170" s="71">
        <f t="shared" si="154"/>
        <v>0</v>
      </c>
      <c r="AC170" s="71">
        <f t="shared" si="155"/>
        <v>0</v>
      </c>
      <c r="AD170" s="71">
        <f t="shared" si="156"/>
        <v>0</v>
      </c>
      <c r="AE170" s="71">
        <f t="shared" si="157"/>
        <v>0</v>
      </c>
      <c r="AF170" s="71">
        <f t="shared" si="158"/>
        <v>0</v>
      </c>
      <c r="AG170" s="72" t="str">
        <f>IF(F170="","",IF(V170="",申込書!$AB$6,LEFT(V170,2)&amp;RIGHT(V170,3)))</f>
        <v/>
      </c>
      <c r="AH170" s="72" t="str">
        <f t="shared" si="159"/>
        <v/>
      </c>
      <c r="AI170" s="72" t="str">
        <f t="shared" si="160"/>
        <v/>
      </c>
      <c r="AJ170" s="73"/>
      <c r="AQ170" s="40">
        <v>163</v>
      </c>
      <c r="AR170" s="40">
        <f t="shared" si="161"/>
        <v>0</v>
      </c>
      <c r="AS170" s="40" t="str">
        <f t="shared" si="162"/>
        <v/>
      </c>
      <c r="AT170" s="56">
        <f t="shared" si="163"/>
        <v>0</v>
      </c>
      <c r="AU170" s="56" t="str">
        <f t="shared" si="164"/>
        <v/>
      </c>
      <c r="AV170" s="56" t="str">
        <f t="shared" si="165"/>
        <v/>
      </c>
      <c r="AW170" s="56" t="str">
        <f t="shared" si="166"/>
        <v/>
      </c>
      <c r="AX170" s="56" t="str">
        <f t="shared" si="167"/>
        <v/>
      </c>
      <c r="AY170" s="56">
        <v>5</v>
      </c>
      <c r="AZ170" s="56" t="str">
        <f t="shared" si="168"/>
        <v xml:space="preserve"> </v>
      </c>
      <c r="BA170" s="56">
        <v>163</v>
      </c>
      <c r="BB170" s="56" t="str">
        <f t="shared" ref="BB170:BB207" si="175">IF(F170="","",INT(($AO$1-BC170)/10000))</f>
        <v/>
      </c>
      <c r="BC170" s="56" t="str">
        <f t="shared" ref="BC170:BC207" si="176">YEAR(B170)&amp;RIGHT("0"&amp;MONTH(B170),2)&amp;RIGHT("0"&amp;DAY(B170),2)</f>
        <v>19000100</v>
      </c>
      <c r="BD170" s="56" t="str">
        <f t="shared" si="141"/>
        <v/>
      </c>
      <c r="BE170" s="56" t="str">
        <f t="shared" si="142"/>
        <v/>
      </c>
      <c r="BF170" s="56" t="str">
        <f t="shared" ref="BF170:BF207" si="177">IF(B170="","",INT(($AO$2-BC170)/10000))</f>
        <v/>
      </c>
      <c r="BG170" s="56">
        <f t="shared" ref="BG170:BG207" si="178">IF(C170="100歳",1,IF(C170="他チーム",5,0))</f>
        <v>0</v>
      </c>
      <c r="BH170" s="56">
        <f t="shared" ref="BH170:BH207" si="179">IF(F170="",0,IF(AND(V170="",W170=""),0,5))</f>
        <v>0</v>
      </c>
      <c r="BI170" s="56">
        <f t="shared" ref="BI170:BI207" si="180">IF(E170="",0,IF(E170="上級",1,IF(E170="選手",2,0)))</f>
        <v>0</v>
      </c>
      <c r="BJ170" s="41" t="str">
        <f t="shared" si="120"/>
        <v/>
      </c>
      <c r="BK170" s="41" t="str">
        <f t="shared" si="121"/>
        <v/>
      </c>
      <c r="BL170" s="41" t="str">
        <f t="shared" si="122"/>
        <v/>
      </c>
      <c r="BM170" s="41" t="str">
        <f t="shared" si="123"/>
        <v/>
      </c>
      <c r="BN170" s="41" t="str">
        <f t="shared" si="124"/>
        <v/>
      </c>
      <c r="BO170" s="41">
        <f t="shared" si="125"/>
        <v>0</v>
      </c>
      <c r="BP170" s="41" t="str">
        <f t="shared" si="126"/>
        <v/>
      </c>
      <c r="BQ170" s="41" t="str">
        <f t="shared" si="127"/>
        <v/>
      </c>
      <c r="BR170" s="41">
        <f t="shared" si="128"/>
        <v>0</v>
      </c>
      <c r="BS170" s="41" t="str">
        <f t="shared" si="169"/>
        <v/>
      </c>
      <c r="BT170" s="41" t="str">
        <f t="shared" si="170"/>
        <v/>
      </c>
      <c r="BU170" s="85" t="str">
        <f t="shared" si="171"/>
        <v>999:99.99</v>
      </c>
      <c r="BV170" s="85" t="str">
        <f t="shared" si="172"/>
        <v>999:99.99</v>
      </c>
      <c r="BW170" s="85" t="str">
        <f t="shared" si="173"/>
        <v>999:99.99</v>
      </c>
      <c r="BX170" s="89" t="str">
        <f t="shared" si="174"/>
        <v>1980/1/1</v>
      </c>
      <c r="BZ170" s="100"/>
      <c r="CA170" s="100"/>
      <c r="CB170" s="100"/>
      <c r="CC170" s="100"/>
    </row>
    <row r="171" spans="1:81" ht="14.25" hidden="1" x14ac:dyDescent="0.15">
      <c r="A171" s="101" t="str">
        <f t="shared" si="152"/>
        <v/>
      </c>
      <c r="B171" s="64"/>
      <c r="C171" s="65"/>
      <c r="D171" s="65"/>
      <c r="E171" s="65"/>
      <c r="F171" s="66"/>
      <c r="G171" s="66"/>
      <c r="H171" s="66"/>
      <c r="I171" s="66"/>
      <c r="J171" s="66"/>
      <c r="K171" s="67"/>
      <c r="L171" s="67"/>
      <c r="M171" s="66"/>
      <c r="N171" s="67"/>
      <c r="O171" s="67"/>
      <c r="P171" s="66"/>
      <c r="Q171" s="66"/>
      <c r="R171" s="66"/>
      <c r="S171" s="66"/>
      <c r="T171" s="66"/>
      <c r="U171" s="67"/>
      <c r="V171" s="68"/>
      <c r="W171" s="67"/>
      <c r="X171" s="101" t="str">
        <f>IF(B171="","",YEAR(申込書!$B$3)-YEAR(男子申込一覧表!B171))</f>
        <v/>
      </c>
      <c r="Y171" s="138"/>
      <c r="Z171" s="101" t="str">
        <f t="shared" si="153"/>
        <v/>
      </c>
      <c r="AA171" s="12"/>
      <c r="AB171" s="71">
        <f t="shared" si="154"/>
        <v>0</v>
      </c>
      <c r="AC171" s="71">
        <f t="shared" si="155"/>
        <v>0</v>
      </c>
      <c r="AD171" s="71">
        <f t="shared" si="156"/>
        <v>0</v>
      </c>
      <c r="AE171" s="71">
        <f t="shared" si="157"/>
        <v>0</v>
      </c>
      <c r="AF171" s="71">
        <f t="shared" si="158"/>
        <v>0</v>
      </c>
      <c r="AG171" s="72" t="str">
        <f>IF(F171="","",IF(V171="",申込書!$AB$6,LEFT(V171,2)&amp;RIGHT(V171,3)))</f>
        <v/>
      </c>
      <c r="AH171" s="72" t="str">
        <f t="shared" si="159"/>
        <v/>
      </c>
      <c r="AI171" s="72" t="str">
        <f t="shared" si="160"/>
        <v/>
      </c>
      <c r="AJ171" s="73"/>
      <c r="AQ171" s="40">
        <v>164</v>
      </c>
      <c r="AR171" s="40">
        <f t="shared" si="161"/>
        <v>0</v>
      </c>
      <c r="AS171" s="40" t="str">
        <f t="shared" si="162"/>
        <v/>
      </c>
      <c r="AT171" s="56">
        <f t="shared" si="163"/>
        <v>0</v>
      </c>
      <c r="AU171" s="56" t="str">
        <f t="shared" si="164"/>
        <v/>
      </c>
      <c r="AV171" s="56" t="str">
        <f t="shared" si="165"/>
        <v/>
      </c>
      <c r="AW171" s="56" t="str">
        <f t="shared" si="166"/>
        <v/>
      </c>
      <c r="AX171" s="56" t="str">
        <f t="shared" si="167"/>
        <v/>
      </c>
      <c r="AY171" s="56">
        <v>5</v>
      </c>
      <c r="AZ171" s="56" t="str">
        <f t="shared" si="168"/>
        <v xml:space="preserve"> </v>
      </c>
      <c r="BA171" s="56">
        <v>164</v>
      </c>
      <c r="BB171" s="56" t="str">
        <f t="shared" si="175"/>
        <v/>
      </c>
      <c r="BC171" s="56" t="str">
        <f t="shared" si="176"/>
        <v>19000100</v>
      </c>
      <c r="BD171" s="56" t="str">
        <f t="shared" si="141"/>
        <v/>
      </c>
      <c r="BE171" s="56" t="str">
        <f t="shared" si="142"/>
        <v/>
      </c>
      <c r="BF171" s="56" t="str">
        <f t="shared" si="177"/>
        <v/>
      </c>
      <c r="BG171" s="56">
        <f t="shared" si="178"/>
        <v>0</v>
      </c>
      <c r="BH171" s="56">
        <f t="shared" si="179"/>
        <v>0</v>
      </c>
      <c r="BI171" s="56">
        <f t="shared" si="180"/>
        <v>0</v>
      </c>
      <c r="BJ171" s="41" t="str">
        <f t="shared" si="120"/>
        <v/>
      </c>
      <c r="BK171" s="41" t="str">
        <f t="shared" si="121"/>
        <v/>
      </c>
      <c r="BL171" s="41" t="str">
        <f t="shared" si="122"/>
        <v/>
      </c>
      <c r="BM171" s="41" t="str">
        <f t="shared" si="123"/>
        <v/>
      </c>
      <c r="BN171" s="41" t="str">
        <f t="shared" si="124"/>
        <v/>
      </c>
      <c r="BO171" s="41">
        <f t="shared" si="125"/>
        <v>0</v>
      </c>
      <c r="BP171" s="41" t="str">
        <f t="shared" si="126"/>
        <v/>
      </c>
      <c r="BQ171" s="41" t="str">
        <f t="shared" si="127"/>
        <v/>
      </c>
      <c r="BR171" s="41">
        <f t="shared" si="128"/>
        <v>0</v>
      </c>
      <c r="BS171" s="41" t="str">
        <f t="shared" si="169"/>
        <v/>
      </c>
      <c r="BT171" s="41" t="str">
        <f t="shared" si="170"/>
        <v/>
      </c>
      <c r="BU171" s="85" t="str">
        <f t="shared" si="171"/>
        <v>999:99.99</v>
      </c>
      <c r="BV171" s="85" t="str">
        <f t="shared" si="172"/>
        <v>999:99.99</v>
      </c>
      <c r="BW171" s="85" t="str">
        <f t="shared" si="173"/>
        <v>999:99.99</v>
      </c>
      <c r="BX171" s="89" t="str">
        <f t="shared" si="174"/>
        <v>1980/1/1</v>
      </c>
      <c r="BZ171" s="100"/>
      <c r="CA171" s="100"/>
      <c r="CB171" s="100"/>
      <c r="CC171" s="100"/>
    </row>
    <row r="172" spans="1:81" ht="14.25" hidden="1" x14ac:dyDescent="0.15">
      <c r="A172" s="101" t="str">
        <f t="shared" si="152"/>
        <v/>
      </c>
      <c r="B172" s="64"/>
      <c r="C172" s="65"/>
      <c r="D172" s="65"/>
      <c r="E172" s="65"/>
      <c r="F172" s="66"/>
      <c r="G172" s="66"/>
      <c r="H172" s="66"/>
      <c r="I172" s="66"/>
      <c r="J172" s="66"/>
      <c r="K172" s="67"/>
      <c r="L172" s="67"/>
      <c r="M172" s="66"/>
      <c r="N172" s="67"/>
      <c r="O172" s="67"/>
      <c r="P172" s="66"/>
      <c r="Q172" s="66"/>
      <c r="R172" s="66"/>
      <c r="S172" s="66"/>
      <c r="T172" s="66"/>
      <c r="U172" s="67"/>
      <c r="V172" s="68"/>
      <c r="W172" s="67"/>
      <c r="X172" s="101" t="str">
        <f>IF(B172="","",YEAR(申込書!$B$3)-YEAR(男子申込一覧表!B172))</f>
        <v/>
      </c>
      <c r="Y172" s="138"/>
      <c r="Z172" s="101" t="str">
        <f t="shared" si="153"/>
        <v/>
      </c>
      <c r="AA172" s="12"/>
      <c r="AB172" s="71">
        <f t="shared" si="154"/>
        <v>0</v>
      </c>
      <c r="AC172" s="71">
        <f t="shared" si="155"/>
        <v>0</v>
      </c>
      <c r="AD172" s="71">
        <f t="shared" si="156"/>
        <v>0</v>
      </c>
      <c r="AE172" s="71">
        <f t="shared" si="157"/>
        <v>0</v>
      </c>
      <c r="AF172" s="71">
        <f t="shared" si="158"/>
        <v>0</v>
      </c>
      <c r="AG172" s="72" t="str">
        <f>IF(F172="","",IF(V172="",申込書!$AB$6,LEFT(V172,2)&amp;RIGHT(V172,3)))</f>
        <v/>
      </c>
      <c r="AH172" s="72" t="str">
        <f t="shared" si="159"/>
        <v/>
      </c>
      <c r="AI172" s="72" t="str">
        <f t="shared" si="160"/>
        <v/>
      </c>
      <c r="AJ172" s="73"/>
      <c r="AQ172" s="40">
        <v>165</v>
      </c>
      <c r="AR172" s="40">
        <f t="shared" si="161"/>
        <v>0</v>
      </c>
      <c r="AS172" s="40" t="str">
        <f t="shared" si="162"/>
        <v/>
      </c>
      <c r="AT172" s="56">
        <f t="shared" si="163"/>
        <v>0</v>
      </c>
      <c r="AU172" s="56" t="str">
        <f t="shared" si="164"/>
        <v/>
      </c>
      <c r="AV172" s="56" t="str">
        <f t="shared" si="165"/>
        <v/>
      </c>
      <c r="AW172" s="56" t="str">
        <f t="shared" si="166"/>
        <v/>
      </c>
      <c r="AX172" s="56" t="str">
        <f t="shared" si="167"/>
        <v/>
      </c>
      <c r="AY172" s="56">
        <v>5</v>
      </c>
      <c r="AZ172" s="56" t="str">
        <f t="shared" si="168"/>
        <v xml:space="preserve"> </v>
      </c>
      <c r="BA172" s="56">
        <v>165</v>
      </c>
      <c r="BB172" s="56" t="str">
        <f t="shared" si="175"/>
        <v/>
      </c>
      <c r="BC172" s="56" t="str">
        <f t="shared" si="176"/>
        <v>19000100</v>
      </c>
      <c r="BD172" s="56" t="str">
        <f t="shared" si="141"/>
        <v/>
      </c>
      <c r="BE172" s="56" t="str">
        <f t="shared" si="142"/>
        <v/>
      </c>
      <c r="BF172" s="56" t="str">
        <f t="shared" si="177"/>
        <v/>
      </c>
      <c r="BG172" s="56">
        <f t="shared" si="178"/>
        <v>0</v>
      </c>
      <c r="BH172" s="56">
        <f t="shared" si="179"/>
        <v>0</v>
      </c>
      <c r="BI172" s="56">
        <f t="shared" si="180"/>
        <v>0</v>
      </c>
      <c r="BJ172" s="41" t="str">
        <f t="shared" si="120"/>
        <v/>
      </c>
      <c r="BK172" s="41" t="str">
        <f t="shared" si="121"/>
        <v/>
      </c>
      <c r="BL172" s="41" t="str">
        <f t="shared" si="122"/>
        <v/>
      </c>
      <c r="BM172" s="41" t="str">
        <f t="shared" si="123"/>
        <v/>
      </c>
      <c r="BN172" s="41" t="str">
        <f t="shared" si="124"/>
        <v/>
      </c>
      <c r="BO172" s="41">
        <f t="shared" si="125"/>
        <v>0</v>
      </c>
      <c r="BP172" s="41" t="str">
        <f t="shared" si="126"/>
        <v/>
      </c>
      <c r="BQ172" s="41" t="str">
        <f t="shared" si="127"/>
        <v/>
      </c>
      <c r="BR172" s="41">
        <f t="shared" si="128"/>
        <v>0</v>
      </c>
      <c r="BS172" s="41" t="str">
        <f t="shared" si="169"/>
        <v/>
      </c>
      <c r="BT172" s="41" t="str">
        <f t="shared" si="170"/>
        <v/>
      </c>
      <c r="BU172" s="85" t="str">
        <f t="shared" si="171"/>
        <v>999:99.99</v>
      </c>
      <c r="BV172" s="85" t="str">
        <f t="shared" si="172"/>
        <v>999:99.99</v>
      </c>
      <c r="BW172" s="85" t="str">
        <f t="shared" si="173"/>
        <v>999:99.99</v>
      </c>
      <c r="BX172" s="89" t="str">
        <f t="shared" si="174"/>
        <v>1980/1/1</v>
      </c>
      <c r="BZ172" s="100"/>
      <c r="CA172" s="100"/>
      <c r="CB172" s="100"/>
      <c r="CC172" s="100"/>
    </row>
    <row r="173" spans="1:81" ht="14.25" hidden="1" x14ac:dyDescent="0.15">
      <c r="A173" s="101" t="str">
        <f t="shared" si="152"/>
        <v/>
      </c>
      <c r="B173" s="64"/>
      <c r="C173" s="65"/>
      <c r="D173" s="65"/>
      <c r="E173" s="65"/>
      <c r="F173" s="66"/>
      <c r="G173" s="66"/>
      <c r="H173" s="66"/>
      <c r="I173" s="66"/>
      <c r="J173" s="66"/>
      <c r="K173" s="67"/>
      <c r="L173" s="67"/>
      <c r="M173" s="66"/>
      <c r="N173" s="67"/>
      <c r="O173" s="67"/>
      <c r="P173" s="66"/>
      <c r="Q173" s="66"/>
      <c r="R173" s="66"/>
      <c r="S173" s="66"/>
      <c r="T173" s="66"/>
      <c r="U173" s="67"/>
      <c r="V173" s="68"/>
      <c r="W173" s="67"/>
      <c r="X173" s="101" t="str">
        <f>IF(B173="","",YEAR(申込書!$B$3)-YEAR(男子申込一覧表!B173))</f>
        <v/>
      </c>
      <c r="Y173" s="138"/>
      <c r="Z173" s="101" t="str">
        <f t="shared" si="153"/>
        <v/>
      </c>
      <c r="AA173" s="12"/>
      <c r="AB173" s="71">
        <f t="shared" si="154"/>
        <v>0</v>
      </c>
      <c r="AC173" s="71">
        <f t="shared" si="155"/>
        <v>0</v>
      </c>
      <c r="AD173" s="71">
        <f t="shared" si="156"/>
        <v>0</v>
      </c>
      <c r="AE173" s="71">
        <f t="shared" si="157"/>
        <v>0</v>
      </c>
      <c r="AF173" s="71">
        <f t="shared" si="158"/>
        <v>0</v>
      </c>
      <c r="AG173" s="72" t="str">
        <f>IF(F173="","",IF(V173="",申込書!$AB$6,LEFT(V173,2)&amp;RIGHT(V173,3)))</f>
        <v/>
      </c>
      <c r="AH173" s="72" t="str">
        <f t="shared" si="159"/>
        <v/>
      </c>
      <c r="AI173" s="72" t="str">
        <f t="shared" si="160"/>
        <v/>
      </c>
      <c r="AJ173" s="73"/>
      <c r="AQ173" s="40">
        <v>166</v>
      </c>
      <c r="AR173" s="40">
        <f t="shared" si="161"/>
        <v>0</v>
      </c>
      <c r="AS173" s="40" t="str">
        <f t="shared" si="162"/>
        <v/>
      </c>
      <c r="AT173" s="56">
        <f t="shared" si="163"/>
        <v>0</v>
      </c>
      <c r="AU173" s="56" t="str">
        <f t="shared" si="164"/>
        <v/>
      </c>
      <c r="AV173" s="56" t="str">
        <f t="shared" si="165"/>
        <v/>
      </c>
      <c r="AW173" s="56" t="str">
        <f t="shared" si="166"/>
        <v/>
      </c>
      <c r="AX173" s="56" t="str">
        <f t="shared" si="167"/>
        <v/>
      </c>
      <c r="AY173" s="56">
        <v>5</v>
      </c>
      <c r="AZ173" s="56" t="str">
        <f t="shared" si="168"/>
        <v xml:space="preserve"> </v>
      </c>
      <c r="BA173" s="56">
        <v>166</v>
      </c>
      <c r="BB173" s="56" t="str">
        <f t="shared" si="175"/>
        <v/>
      </c>
      <c r="BC173" s="56" t="str">
        <f t="shared" si="176"/>
        <v>19000100</v>
      </c>
      <c r="BD173" s="56" t="str">
        <f t="shared" si="141"/>
        <v/>
      </c>
      <c r="BE173" s="56" t="str">
        <f t="shared" si="142"/>
        <v/>
      </c>
      <c r="BF173" s="56" t="str">
        <f t="shared" si="177"/>
        <v/>
      </c>
      <c r="BG173" s="56">
        <f t="shared" si="178"/>
        <v>0</v>
      </c>
      <c r="BH173" s="56">
        <f t="shared" si="179"/>
        <v>0</v>
      </c>
      <c r="BI173" s="56">
        <f t="shared" si="180"/>
        <v>0</v>
      </c>
      <c r="BJ173" s="41" t="str">
        <f t="shared" ref="BJ173:BJ207" si="181">IF(J173="","",VLOOKUP(J173,$AL$18:$AO$28,2,0)+IF(AY173=0,1,0))</f>
        <v/>
      </c>
      <c r="BK173" s="41" t="str">
        <f t="shared" ref="BK173:BK207" si="182">IF(M173="","",VLOOKUP(M173,$AL$18:$AO$28,2,0)+IF(AY173=0,1,0))</f>
        <v/>
      </c>
      <c r="BL173" s="41" t="str">
        <f t="shared" ref="BL173:BL207" si="183">IF(P173="","",VLOOKUP(P173,$AL$6:$AO$16,2,0)+IF(AY173=0,1,0))</f>
        <v/>
      </c>
      <c r="BM173" s="41" t="str">
        <f t="shared" ref="BM173:BM207" si="184">IF(J173="","",VLOOKUP(J173,$AL$18:$AO$28,3,0))</f>
        <v/>
      </c>
      <c r="BN173" s="41" t="str">
        <f t="shared" ref="BN173:BN207" si="185">IF(J173="","",VLOOKUP(J173,$AL$18:$AO$28,4,0))</f>
        <v/>
      </c>
      <c r="BO173" s="41">
        <f t="shared" ref="BO173:BO207" si="186">IF(L173="オープン",5,0)</f>
        <v>0</v>
      </c>
      <c r="BP173" s="41" t="str">
        <f t="shared" ref="BP173:BP207" si="187">IF(M173="","",VLOOKUP(M173,$AL$18:$AO$28,3,0))</f>
        <v/>
      </c>
      <c r="BQ173" s="41" t="str">
        <f t="shared" ref="BQ173:BQ207" si="188">IF(M173="","",VLOOKUP(M173,$AL$18:$AO$28,4,0))</f>
        <v/>
      </c>
      <c r="BR173" s="41">
        <f t="shared" ref="BR173:BR207" si="189">IF(O173="オープン",5,0)</f>
        <v>0</v>
      </c>
      <c r="BS173" s="41" t="str">
        <f t="shared" si="169"/>
        <v/>
      </c>
      <c r="BT173" s="41" t="str">
        <f t="shared" si="170"/>
        <v/>
      </c>
      <c r="BU173" s="85" t="str">
        <f t="shared" si="171"/>
        <v>999:99.99</v>
      </c>
      <c r="BV173" s="85" t="str">
        <f t="shared" si="172"/>
        <v>999:99.99</v>
      </c>
      <c r="BW173" s="85" t="str">
        <f t="shared" si="173"/>
        <v>999:99.99</v>
      </c>
      <c r="BX173" s="89" t="str">
        <f t="shared" si="174"/>
        <v>1980/1/1</v>
      </c>
      <c r="BZ173" s="100"/>
      <c r="CA173" s="100"/>
      <c r="CB173" s="100"/>
      <c r="CC173" s="100"/>
    </row>
    <row r="174" spans="1:81" ht="14.25" hidden="1" x14ac:dyDescent="0.15">
      <c r="A174" s="101" t="str">
        <f t="shared" si="152"/>
        <v/>
      </c>
      <c r="B174" s="64"/>
      <c r="C174" s="65"/>
      <c r="D174" s="65"/>
      <c r="E174" s="65"/>
      <c r="F174" s="66"/>
      <c r="G174" s="66"/>
      <c r="H174" s="66"/>
      <c r="I174" s="66"/>
      <c r="J174" s="66"/>
      <c r="K174" s="67"/>
      <c r="L174" s="67"/>
      <c r="M174" s="66"/>
      <c r="N174" s="67"/>
      <c r="O174" s="67"/>
      <c r="P174" s="66"/>
      <c r="Q174" s="66"/>
      <c r="R174" s="66"/>
      <c r="S174" s="66"/>
      <c r="T174" s="66"/>
      <c r="U174" s="67"/>
      <c r="V174" s="68"/>
      <c r="W174" s="67"/>
      <c r="X174" s="101" t="str">
        <f>IF(B174="","",YEAR(申込書!$B$3)-YEAR(男子申込一覧表!B174))</f>
        <v/>
      </c>
      <c r="Y174" s="138"/>
      <c r="Z174" s="101" t="str">
        <f t="shared" si="153"/>
        <v/>
      </c>
      <c r="AA174" s="12"/>
      <c r="AB174" s="71">
        <f t="shared" si="154"/>
        <v>0</v>
      </c>
      <c r="AC174" s="71">
        <f t="shared" si="155"/>
        <v>0</v>
      </c>
      <c r="AD174" s="71">
        <f t="shared" si="156"/>
        <v>0</v>
      </c>
      <c r="AE174" s="71">
        <f t="shared" si="157"/>
        <v>0</v>
      </c>
      <c r="AF174" s="71">
        <f t="shared" si="158"/>
        <v>0</v>
      </c>
      <c r="AG174" s="72" t="str">
        <f>IF(F174="","",IF(V174="",申込書!$AB$6,LEFT(V174,2)&amp;RIGHT(V174,3)))</f>
        <v/>
      </c>
      <c r="AH174" s="72" t="str">
        <f t="shared" si="159"/>
        <v/>
      </c>
      <c r="AI174" s="72" t="str">
        <f t="shared" si="160"/>
        <v/>
      </c>
      <c r="AJ174" s="73"/>
      <c r="AQ174" s="40">
        <v>167</v>
      </c>
      <c r="AR174" s="40">
        <f t="shared" si="161"/>
        <v>0</v>
      </c>
      <c r="AS174" s="40" t="str">
        <f t="shared" si="162"/>
        <v/>
      </c>
      <c r="AT174" s="56">
        <f t="shared" si="163"/>
        <v>0</v>
      </c>
      <c r="AU174" s="56" t="str">
        <f t="shared" si="164"/>
        <v/>
      </c>
      <c r="AV174" s="56" t="str">
        <f t="shared" si="165"/>
        <v/>
      </c>
      <c r="AW174" s="56" t="str">
        <f t="shared" si="166"/>
        <v/>
      </c>
      <c r="AX174" s="56" t="str">
        <f t="shared" si="167"/>
        <v/>
      </c>
      <c r="AY174" s="56">
        <v>5</v>
      </c>
      <c r="AZ174" s="56" t="str">
        <f t="shared" si="168"/>
        <v xml:space="preserve"> </v>
      </c>
      <c r="BA174" s="56">
        <v>167</v>
      </c>
      <c r="BB174" s="56" t="str">
        <f t="shared" si="175"/>
        <v/>
      </c>
      <c r="BC174" s="56" t="str">
        <f t="shared" si="176"/>
        <v>19000100</v>
      </c>
      <c r="BD174" s="56" t="str">
        <f t="shared" si="141"/>
        <v/>
      </c>
      <c r="BE174" s="56" t="str">
        <f t="shared" si="142"/>
        <v/>
      </c>
      <c r="BF174" s="56" t="str">
        <f t="shared" si="177"/>
        <v/>
      </c>
      <c r="BG174" s="56">
        <f t="shared" si="178"/>
        <v>0</v>
      </c>
      <c r="BH174" s="56">
        <f t="shared" si="179"/>
        <v>0</v>
      </c>
      <c r="BI174" s="56">
        <f t="shared" si="180"/>
        <v>0</v>
      </c>
      <c r="BJ174" s="41" t="str">
        <f t="shared" si="181"/>
        <v/>
      </c>
      <c r="BK174" s="41" t="str">
        <f t="shared" si="182"/>
        <v/>
      </c>
      <c r="BL174" s="41" t="str">
        <f t="shared" si="183"/>
        <v/>
      </c>
      <c r="BM174" s="41" t="str">
        <f t="shared" si="184"/>
        <v/>
      </c>
      <c r="BN174" s="41" t="str">
        <f t="shared" si="185"/>
        <v/>
      </c>
      <c r="BO174" s="41">
        <f t="shared" si="186"/>
        <v>0</v>
      </c>
      <c r="BP174" s="41" t="str">
        <f t="shared" si="187"/>
        <v/>
      </c>
      <c r="BQ174" s="41" t="str">
        <f t="shared" si="188"/>
        <v/>
      </c>
      <c r="BR174" s="41">
        <f t="shared" si="189"/>
        <v>0</v>
      </c>
      <c r="BS174" s="41" t="str">
        <f t="shared" si="169"/>
        <v/>
      </c>
      <c r="BT174" s="41" t="str">
        <f t="shared" si="170"/>
        <v/>
      </c>
      <c r="BU174" s="85" t="str">
        <f t="shared" si="171"/>
        <v>999:99.99</v>
      </c>
      <c r="BV174" s="85" t="str">
        <f t="shared" si="172"/>
        <v>999:99.99</v>
      </c>
      <c r="BW174" s="85" t="str">
        <f t="shared" si="173"/>
        <v>999:99.99</v>
      </c>
      <c r="BX174" s="89" t="str">
        <f t="shared" si="174"/>
        <v>1980/1/1</v>
      </c>
      <c r="BZ174" s="100"/>
      <c r="CA174" s="100"/>
      <c r="CB174" s="100"/>
      <c r="CC174" s="100"/>
    </row>
    <row r="175" spans="1:81" ht="14.25" hidden="1" x14ac:dyDescent="0.15">
      <c r="A175" s="101" t="str">
        <f t="shared" si="152"/>
        <v/>
      </c>
      <c r="B175" s="64"/>
      <c r="C175" s="65"/>
      <c r="D175" s="65"/>
      <c r="E175" s="65"/>
      <c r="F175" s="66"/>
      <c r="G175" s="66"/>
      <c r="H175" s="66"/>
      <c r="I175" s="66"/>
      <c r="J175" s="66"/>
      <c r="K175" s="67"/>
      <c r="L175" s="67"/>
      <c r="M175" s="66"/>
      <c r="N175" s="67"/>
      <c r="O175" s="67"/>
      <c r="P175" s="66"/>
      <c r="Q175" s="66"/>
      <c r="R175" s="66"/>
      <c r="S175" s="66"/>
      <c r="T175" s="66"/>
      <c r="U175" s="67"/>
      <c r="V175" s="68"/>
      <c r="W175" s="67"/>
      <c r="X175" s="101" t="str">
        <f>IF(B175="","",YEAR(申込書!$B$3)-YEAR(男子申込一覧表!B175))</f>
        <v/>
      </c>
      <c r="Y175" s="138"/>
      <c r="Z175" s="101" t="str">
        <f t="shared" si="153"/>
        <v/>
      </c>
      <c r="AA175" s="12"/>
      <c r="AB175" s="71">
        <f t="shared" si="154"/>
        <v>0</v>
      </c>
      <c r="AC175" s="71">
        <f t="shared" si="155"/>
        <v>0</v>
      </c>
      <c r="AD175" s="71">
        <f t="shared" si="156"/>
        <v>0</v>
      </c>
      <c r="AE175" s="71">
        <f t="shared" si="157"/>
        <v>0</v>
      </c>
      <c r="AF175" s="71">
        <f t="shared" si="158"/>
        <v>0</v>
      </c>
      <c r="AG175" s="72" t="str">
        <f>IF(F175="","",IF(V175="",申込書!$AB$6,LEFT(V175,2)&amp;RIGHT(V175,3)))</f>
        <v/>
      </c>
      <c r="AH175" s="72" t="str">
        <f t="shared" si="159"/>
        <v/>
      </c>
      <c r="AI175" s="72" t="str">
        <f t="shared" si="160"/>
        <v/>
      </c>
      <c r="AJ175" s="73"/>
      <c r="AQ175" s="40">
        <v>168</v>
      </c>
      <c r="AR175" s="40">
        <f t="shared" si="161"/>
        <v>0</v>
      </c>
      <c r="AS175" s="40" t="str">
        <f t="shared" si="162"/>
        <v/>
      </c>
      <c r="AT175" s="56">
        <f t="shared" si="163"/>
        <v>0</v>
      </c>
      <c r="AU175" s="56" t="str">
        <f t="shared" si="164"/>
        <v/>
      </c>
      <c r="AV175" s="56" t="str">
        <f t="shared" si="165"/>
        <v/>
      </c>
      <c r="AW175" s="56" t="str">
        <f t="shared" si="166"/>
        <v/>
      </c>
      <c r="AX175" s="56" t="str">
        <f t="shared" si="167"/>
        <v/>
      </c>
      <c r="AY175" s="56">
        <v>5</v>
      </c>
      <c r="AZ175" s="56" t="str">
        <f t="shared" si="168"/>
        <v xml:space="preserve"> </v>
      </c>
      <c r="BA175" s="56">
        <v>168</v>
      </c>
      <c r="BB175" s="56" t="str">
        <f t="shared" si="175"/>
        <v/>
      </c>
      <c r="BC175" s="56" t="str">
        <f t="shared" si="176"/>
        <v>19000100</v>
      </c>
      <c r="BD175" s="56" t="str">
        <f t="shared" si="141"/>
        <v/>
      </c>
      <c r="BE175" s="56" t="str">
        <f t="shared" si="142"/>
        <v/>
      </c>
      <c r="BF175" s="56" t="str">
        <f t="shared" si="177"/>
        <v/>
      </c>
      <c r="BG175" s="56">
        <f t="shared" si="178"/>
        <v>0</v>
      </c>
      <c r="BH175" s="56">
        <f t="shared" si="179"/>
        <v>0</v>
      </c>
      <c r="BI175" s="56">
        <f t="shared" si="180"/>
        <v>0</v>
      </c>
      <c r="BJ175" s="41" t="str">
        <f t="shared" si="181"/>
        <v/>
      </c>
      <c r="BK175" s="41" t="str">
        <f t="shared" si="182"/>
        <v/>
      </c>
      <c r="BL175" s="41" t="str">
        <f t="shared" si="183"/>
        <v/>
      </c>
      <c r="BM175" s="41" t="str">
        <f t="shared" si="184"/>
        <v/>
      </c>
      <c r="BN175" s="41" t="str">
        <f t="shared" si="185"/>
        <v/>
      </c>
      <c r="BO175" s="41">
        <f t="shared" si="186"/>
        <v>0</v>
      </c>
      <c r="BP175" s="41" t="str">
        <f t="shared" si="187"/>
        <v/>
      </c>
      <c r="BQ175" s="41" t="str">
        <f t="shared" si="188"/>
        <v/>
      </c>
      <c r="BR175" s="41">
        <f t="shared" si="189"/>
        <v>0</v>
      </c>
      <c r="BS175" s="41" t="str">
        <f t="shared" si="169"/>
        <v/>
      </c>
      <c r="BT175" s="41" t="str">
        <f t="shared" si="170"/>
        <v/>
      </c>
      <c r="BU175" s="85" t="str">
        <f t="shared" si="171"/>
        <v>999:99.99</v>
      </c>
      <c r="BV175" s="85" t="str">
        <f t="shared" si="172"/>
        <v>999:99.99</v>
      </c>
      <c r="BW175" s="85" t="str">
        <f t="shared" si="173"/>
        <v>999:99.99</v>
      </c>
      <c r="BX175" s="89" t="str">
        <f t="shared" si="174"/>
        <v>1980/1/1</v>
      </c>
    </row>
    <row r="176" spans="1:81" ht="14.25" hidden="1" x14ac:dyDescent="0.15">
      <c r="A176" s="101" t="str">
        <f t="shared" si="152"/>
        <v/>
      </c>
      <c r="B176" s="64"/>
      <c r="C176" s="65"/>
      <c r="D176" s="65"/>
      <c r="E176" s="65"/>
      <c r="F176" s="66"/>
      <c r="G176" s="66"/>
      <c r="H176" s="66"/>
      <c r="I176" s="66"/>
      <c r="J176" s="66"/>
      <c r="K176" s="67"/>
      <c r="L176" s="67"/>
      <c r="M176" s="66"/>
      <c r="N176" s="67"/>
      <c r="O176" s="67"/>
      <c r="P176" s="66"/>
      <c r="Q176" s="66"/>
      <c r="R176" s="66"/>
      <c r="S176" s="66"/>
      <c r="T176" s="66"/>
      <c r="U176" s="67"/>
      <c r="V176" s="68"/>
      <c r="W176" s="67"/>
      <c r="X176" s="101" t="str">
        <f>IF(B176="","",YEAR(申込書!$B$3)-YEAR(男子申込一覧表!B176))</f>
        <v/>
      </c>
      <c r="Y176" s="138"/>
      <c r="Z176" s="101" t="str">
        <f t="shared" si="153"/>
        <v/>
      </c>
      <c r="AA176" s="12"/>
      <c r="AB176" s="71">
        <f t="shared" si="154"/>
        <v>0</v>
      </c>
      <c r="AC176" s="71">
        <f t="shared" si="155"/>
        <v>0</v>
      </c>
      <c r="AD176" s="71">
        <f t="shared" si="156"/>
        <v>0</v>
      </c>
      <c r="AE176" s="71">
        <f t="shared" si="157"/>
        <v>0</v>
      </c>
      <c r="AF176" s="71">
        <f t="shared" si="158"/>
        <v>0</v>
      </c>
      <c r="AG176" s="72" t="str">
        <f>IF(F176="","",IF(V176="",申込書!$AB$6,LEFT(V176,2)&amp;RIGHT(V176,3)))</f>
        <v/>
      </c>
      <c r="AH176" s="72" t="str">
        <f t="shared" si="159"/>
        <v/>
      </c>
      <c r="AI176" s="72" t="str">
        <f t="shared" si="160"/>
        <v/>
      </c>
      <c r="AJ176" s="73"/>
      <c r="AQ176" s="40">
        <v>169</v>
      </c>
      <c r="AR176" s="40">
        <f t="shared" si="161"/>
        <v>0</v>
      </c>
      <c r="AS176" s="40" t="str">
        <f t="shared" si="162"/>
        <v/>
      </c>
      <c r="AT176" s="56">
        <f t="shared" si="163"/>
        <v>0</v>
      </c>
      <c r="AU176" s="56" t="str">
        <f t="shared" si="164"/>
        <v/>
      </c>
      <c r="AV176" s="56" t="str">
        <f t="shared" si="165"/>
        <v/>
      </c>
      <c r="AW176" s="56" t="str">
        <f t="shared" si="166"/>
        <v/>
      </c>
      <c r="AX176" s="56" t="str">
        <f t="shared" si="167"/>
        <v/>
      </c>
      <c r="AY176" s="56">
        <v>5</v>
      </c>
      <c r="AZ176" s="56" t="str">
        <f t="shared" si="168"/>
        <v xml:space="preserve"> </v>
      </c>
      <c r="BA176" s="56">
        <v>169</v>
      </c>
      <c r="BB176" s="56" t="str">
        <f t="shared" si="175"/>
        <v/>
      </c>
      <c r="BC176" s="56" t="str">
        <f t="shared" si="176"/>
        <v>19000100</v>
      </c>
      <c r="BD176" s="56" t="str">
        <f t="shared" si="141"/>
        <v/>
      </c>
      <c r="BE176" s="56" t="str">
        <f t="shared" si="142"/>
        <v/>
      </c>
      <c r="BF176" s="56" t="str">
        <f t="shared" si="177"/>
        <v/>
      </c>
      <c r="BG176" s="56">
        <f t="shared" si="178"/>
        <v>0</v>
      </c>
      <c r="BH176" s="56">
        <f t="shared" si="179"/>
        <v>0</v>
      </c>
      <c r="BI176" s="56">
        <f t="shared" si="180"/>
        <v>0</v>
      </c>
      <c r="BJ176" s="41" t="str">
        <f t="shared" si="181"/>
        <v/>
      </c>
      <c r="BK176" s="41" t="str">
        <f t="shared" si="182"/>
        <v/>
      </c>
      <c r="BL176" s="41" t="str">
        <f t="shared" si="183"/>
        <v/>
      </c>
      <c r="BM176" s="41" t="str">
        <f t="shared" si="184"/>
        <v/>
      </c>
      <c r="BN176" s="41" t="str">
        <f t="shared" si="185"/>
        <v/>
      </c>
      <c r="BO176" s="41">
        <f t="shared" si="186"/>
        <v>0</v>
      </c>
      <c r="BP176" s="41" t="str">
        <f t="shared" si="187"/>
        <v/>
      </c>
      <c r="BQ176" s="41" t="str">
        <f t="shared" si="188"/>
        <v/>
      </c>
      <c r="BR176" s="41">
        <f t="shared" si="189"/>
        <v>0</v>
      </c>
      <c r="BS176" s="41" t="str">
        <f t="shared" si="169"/>
        <v/>
      </c>
      <c r="BT176" s="41" t="str">
        <f t="shared" si="170"/>
        <v/>
      </c>
      <c r="BU176" s="85" t="str">
        <f t="shared" si="171"/>
        <v>999:99.99</v>
      </c>
      <c r="BV176" s="85" t="str">
        <f t="shared" si="172"/>
        <v>999:99.99</v>
      </c>
      <c r="BW176" s="85" t="str">
        <f t="shared" si="173"/>
        <v>999:99.99</v>
      </c>
      <c r="BX176" s="89" t="str">
        <f t="shared" si="174"/>
        <v>1980/1/1</v>
      </c>
      <c r="BZ176" s="100"/>
      <c r="CA176" s="100"/>
      <c r="CB176" s="100"/>
      <c r="CC176" s="100"/>
    </row>
    <row r="177" spans="1:81" ht="14.25" hidden="1" x14ac:dyDescent="0.15">
      <c r="A177" s="101" t="str">
        <f t="shared" si="152"/>
        <v/>
      </c>
      <c r="B177" s="64"/>
      <c r="C177" s="65"/>
      <c r="D177" s="65"/>
      <c r="E177" s="65"/>
      <c r="F177" s="66"/>
      <c r="G177" s="66"/>
      <c r="H177" s="66"/>
      <c r="I177" s="66"/>
      <c r="J177" s="66"/>
      <c r="K177" s="67"/>
      <c r="L177" s="67"/>
      <c r="M177" s="66"/>
      <c r="N177" s="67"/>
      <c r="O177" s="67"/>
      <c r="P177" s="66"/>
      <c r="Q177" s="66"/>
      <c r="R177" s="66"/>
      <c r="S177" s="66"/>
      <c r="T177" s="66"/>
      <c r="U177" s="67"/>
      <c r="V177" s="68"/>
      <c r="W177" s="67"/>
      <c r="X177" s="101" t="str">
        <f>IF(B177="","",YEAR(申込書!$B$3)-YEAR(男子申込一覧表!B177))</f>
        <v/>
      </c>
      <c r="Y177" s="138"/>
      <c r="Z177" s="101" t="str">
        <f t="shared" si="153"/>
        <v/>
      </c>
      <c r="AA177" s="12"/>
      <c r="AB177" s="71">
        <f t="shared" si="154"/>
        <v>0</v>
      </c>
      <c r="AC177" s="71">
        <f t="shared" si="155"/>
        <v>0</v>
      </c>
      <c r="AD177" s="71">
        <f t="shared" si="156"/>
        <v>0</v>
      </c>
      <c r="AE177" s="71">
        <f t="shared" si="157"/>
        <v>0</v>
      </c>
      <c r="AF177" s="71">
        <f t="shared" si="158"/>
        <v>0</v>
      </c>
      <c r="AG177" s="72" t="str">
        <f>IF(F177="","",IF(V177="",申込書!$AB$6,LEFT(V177,2)&amp;RIGHT(V177,3)))</f>
        <v/>
      </c>
      <c r="AH177" s="72" t="str">
        <f t="shared" si="159"/>
        <v/>
      </c>
      <c r="AI177" s="72" t="str">
        <f t="shared" si="160"/>
        <v/>
      </c>
      <c r="AJ177" s="73"/>
      <c r="AQ177" s="40">
        <v>170</v>
      </c>
      <c r="AR177" s="40">
        <f t="shared" si="161"/>
        <v>0</v>
      </c>
      <c r="AS177" s="40" t="str">
        <f t="shared" si="162"/>
        <v/>
      </c>
      <c r="AT177" s="56">
        <f t="shared" si="163"/>
        <v>0</v>
      </c>
      <c r="AU177" s="56" t="str">
        <f t="shared" si="164"/>
        <v/>
      </c>
      <c r="AV177" s="56" t="str">
        <f t="shared" si="165"/>
        <v/>
      </c>
      <c r="AW177" s="56" t="str">
        <f t="shared" si="166"/>
        <v/>
      </c>
      <c r="AX177" s="56" t="str">
        <f t="shared" si="167"/>
        <v/>
      </c>
      <c r="AY177" s="56">
        <v>5</v>
      </c>
      <c r="AZ177" s="56" t="str">
        <f t="shared" si="168"/>
        <v xml:space="preserve"> </v>
      </c>
      <c r="BA177" s="56">
        <v>170</v>
      </c>
      <c r="BB177" s="56" t="str">
        <f t="shared" si="175"/>
        <v/>
      </c>
      <c r="BC177" s="56" t="str">
        <f t="shared" si="176"/>
        <v>19000100</v>
      </c>
      <c r="BD177" s="56" t="str">
        <f t="shared" si="141"/>
        <v/>
      </c>
      <c r="BE177" s="56" t="str">
        <f t="shared" si="142"/>
        <v/>
      </c>
      <c r="BF177" s="56" t="str">
        <f t="shared" si="177"/>
        <v/>
      </c>
      <c r="BG177" s="56">
        <f t="shared" si="178"/>
        <v>0</v>
      </c>
      <c r="BH177" s="56">
        <f t="shared" si="179"/>
        <v>0</v>
      </c>
      <c r="BI177" s="56">
        <f t="shared" si="180"/>
        <v>0</v>
      </c>
      <c r="BJ177" s="41" t="str">
        <f t="shared" si="181"/>
        <v/>
      </c>
      <c r="BK177" s="41" t="str">
        <f t="shared" si="182"/>
        <v/>
      </c>
      <c r="BL177" s="41" t="str">
        <f t="shared" si="183"/>
        <v/>
      </c>
      <c r="BM177" s="41" t="str">
        <f t="shared" si="184"/>
        <v/>
      </c>
      <c r="BN177" s="41" t="str">
        <f t="shared" si="185"/>
        <v/>
      </c>
      <c r="BO177" s="41">
        <f t="shared" si="186"/>
        <v>0</v>
      </c>
      <c r="BP177" s="41" t="str">
        <f t="shared" si="187"/>
        <v/>
      </c>
      <c r="BQ177" s="41" t="str">
        <f t="shared" si="188"/>
        <v/>
      </c>
      <c r="BR177" s="41">
        <f t="shared" si="189"/>
        <v>0</v>
      </c>
      <c r="BS177" s="41" t="str">
        <f t="shared" si="169"/>
        <v/>
      </c>
      <c r="BT177" s="41" t="str">
        <f t="shared" si="170"/>
        <v/>
      </c>
      <c r="BU177" s="85" t="str">
        <f t="shared" si="171"/>
        <v>999:99.99</v>
      </c>
      <c r="BV177" s="85" t="str">
        <f t="shared" si="172"/>
        <v>999:99.99</v>
      </c>
      <c r="BW177" s="85" t="str">
        <f t="shared" si="173"/>
        <v>999:99.99</v>
      </c>
      <c r="BX177" s="89" t="str">
        <f t="shared" si="174"/>
        <v>1980/1/1</v>
      </c>
      <c r="BZ177" s="100"/>
      <c r="CA177" s="100"/>
      <c r="CB177" s="100"/>
      <c r="CC177" s="100"/>
    </row>
    <row r="178" spans="1:81" ht="14.25" hidden="1" x14ac:dyDescent="0.15">
      <c r="A178" s="101" t="str">
        <f t="shared" si="152"/>
        <v/>
      </c>
      <c r="B178" s="64"/>
      <c r="C178" s="65"/>
      <c r="D178" s="65"/>
      <c r="E178" s="65"/>
      <c r="F178" s="66"/>
      <c r="G178" s="66"/>
      <c r="H178" s="66"/>
      <c r="I178" s="66"/>
      <c r="J178" s="66"/>
      <c r="K178" s="67"/>
      <c r="L178" s="67"/>
      <c r="M178" s="66"/>
      <c r="N178" s="67"/>
      <c r="O178" s="67"/>
      <c r="P178" s="66"/>
      <c r="Q178" s="66"/>
      <c r="R178" s="66"/>
      <c r="S178" s="66"/>
      <c r="T178" s="66"/>
      <c r="U178" s="67"/>
      <c r="V178" s="68"/>
      <c r="W178" s="67"/>
      <c r="X178" s="101" t="str">
        <f>IF(B178="","",YEAR(申込書!$B$3)-YEAR(男子申込一覧表!B178))</f>
        <v/>
      </c>
      <c r="Y178" s="138"/>
      <c r="Z178" s="101" t="str">
        <f t="shared" si="153"/>
        <v/>
      </c>
      <c r="AA178" s="12"/>
      <c r="AB178" s="71">
        <f t="shared" si="154"/>
        <v>0</v>
      </c>
      <c r="AC178" s="71">
        <f t="shared" si="155"/>
        <v>0</v>
      </c>
      <c r="AD178" s="71">
        <f t="shared" si="156"/>
        <v>0</v>
      </c>
      <c r="AE178" s="71">
        <f t="shared" si="157"/>
        <v>0</v>
      </c>
      <c r="AF178" s="71">
        <f t="shared" si="158"/>
        <v>0</v>
      </c>
      <c r="AG178" s="72" t="str">
        <f>IF(F178="","",IF(V178="",申込書!$AB$6,LEFT(V178,2)&amp;RIGHT(V178,3)))</f>
        <v/>
      </c>
      <c r="AH178" s="72" t="str">
        <f t="shared" si="159"/>
        <v/>
      </c>
      <c r="AI178" s="72" t="str">
        <f t="shared" si="160"/>
        <v/>
      </c>
      <c r="AJ178" s="73"/>
      <c r="AQ178" s="40">
        <v>171</v>
      </c>
      <c r="AR178" s="40">
        <f t="shared" si="161"/>
        <v>0</v>
      </c>
      <c r="AS178" s="40" t="str">
        <f t="shared" si="162"/>
        <v/>
      </c>
      <c r="AT178" s="56">
        <f t="shared" si="163"/>
        <v>0</v>
      </c>
      <c r="AU178" s="56" t="str">
        <f t="shared" si="164"/>
        <v/>
      </c>
      <c r="AV178" s="56" t="str">
        <f t="shared" si="165"/>
        <v/>
      </c>
      <c r="AW178" s="56" t="str">
        <f t="shared" si="166"/>
        <v/>
      </c>
      <c r="AX178" s="56" t="str">
        <f t="shared" si="167"/>
        <v/>
      </c>
      <c r="AY178" s="56">
        <v>5</v>
      </c>
      <c r="AZ178" s="56" t="str">
        <f t="shared" si="168"/>
        <v xml:space="preserve"> </v>
      </c>
      <c r="BA178" s="56">
        <v>171</v>
      </c>
      <c r="BB178" s="56" t="str">
        <f t="shared" si="175"/>
        <v/>
      </c>
      <c r="BC178" s="56" t="str">
        <f t="shared" si="176"/>
        <v>19000100</v>
      </c>
      <c r="BD178" s="56" t="str">
        <f t="shared" si="141"/>
        <v/>
      </c>
      <c r="BE178" s="56" t="str">
        <f t="shared" si="142"/>
        <v/>
      </c>
      <c r="BF178" s="56" t="str">
        <f t="shared" si="177"/>
        <v/>
      </c>
      <c r="BG178" s="56">
        <f t="shared" si="178"/>
        <v>0</v>
      </c>
      <c r="BH178" s="56">
        <f t="shared" si="179"/>
        <v>0</v>
      </c>
      <c r="BI178" s="56">
        <f t="shared" si="180"/>
        <v>0</v>
      </c>
      <c r="BJ178" s="41" t="str">
        <f t="shared" si="181"/>
        <v/>
      </c>
      <c r="BK178" s="41" t="str">
        <f t="shared" si="182"/>
        <v/>
      </c>
      <c r="BL178" s="41" t="str">
        <f t="shared" si="183"/>
        <v/>
      </c>
      <c r="BM178" s="41" t="str">
        <f t="shared" si="184"/>
        <v/>
      </c>
      <c r="BN178" s="41" t="str">
        <f t="shared" si="185"/>
        <v/>
      </c>
      <c r="BO178" s="41">
        <f t="shared" si="186"/>
        <v>0</v>
      </c>
      <c r="BP178" s="41" t="str">
        <f t="shared" si="187"/>
        <v/>
      </c>
      <c r="BQ178" s="41" t="str">
        <f t="shared" si="188"/>
        <v/>
      </c>
      <c r="BR178" s="41">
        <f t="shared" si="189"/>
        <v>0</v>
      </c>
      <c r="BS178" s="41" t="str">
        <f t="shared" si="169"/>
        <v/>
      </c>
      <c r="BT178" s="41" t="str">
        <f t="shared" si="170"/>
        <v/>
      </c>
      <c r="BU178" s="85" t="str">
        <f t="shared" si="171"/>
        <v>999:99.99</v>
      </c>
      <c r="BV178" s="85" t="str">
        <f t="shared" si="172"/>
        <v>999:99.99</v>
      </c>
      <c r="BW178" s="85" t="str">
        <f t="shared" si="173"/>
        <v>999:99.99</v>
      </c>
      <c r="BX178" s="89" t="str">
        <f t="shared" si="174"/>
        <v>1980/1/1</v>
      </c>
      <c r="BZ178" s="100"/>
      <c r="CA178" s="100"/>
      <c r="CB178" s="100"/>
      <c r="CC178" s="100"/>
    </row>
    <row r="179" spans="1:81" ht="14.25" hidden="1" x14ac:dyDescent="0.15">
      <c r="A179" s="101" t="str">
        <f t="shared" si="152"/>
        <v/>
      </c>
      <c r="B179" s="64"/>
      <c r="C179" s="65"/>
      <c r="D179" s="65"/>
      <c r="E179" s="65"/>
      <c r="F179" s="66"/>
      <c r="G179" s="66"/>
      <c r="H179" s="66"/>
      <c r="I179" s="66"/>
      <c r="J179" s="66"/>
      <c r="K179" s="67"/>
      <c r="L179" s="67"/>
      <c r="M179" s="66"/>
      <c r="N179" s="67"/>
      <c r="O179" s="67"/>
      <c r="P179" s="66"/>
      <c r="Q179" s="66"/>
      <c r="R179" s="66"/>
      <c r="S179" s="66"/>
      <c r="T179" s="66"/>
      <c r="U179" s="67"/>
      <c r="V179" s="68"/>
      <c r="W179" s="67"/>
      <c r="X179" s="101" t="str">
        <f>IF(B179="","",YEAR(申込書!$B$3)-YEAR(男子申込一覧表!B179))</f>
        <v/>
      </c>
      <c r="Y179" s="138"/>
      <c r="Z179" s="101" t="str">
        <f t="shared" si="153"/>
        <v/>
      </c>
      <c r="AA179" s="12"/>
      <c r="AB179" s="71">
        <f t="shared" si="154"/>
        <v>0</v>
      </c>
      <c r="AC179" s="71">
        <f t="shared" si="155"/>
        <v>0</v>
      </c>
      <c r="AD179" s="71">
        <f t="shared" si="156"/>
        <v>0</v>
      </c>
      <c r="AE179" s="71">
        <f t="shared" si="157"/>
        <v>0</v>
      </c>
      <c r="AF179" s="71">
        <f t="shared" si="158"/>
        <v>0</v>
      </c>
      <c r="AG179" s="72" t="str">
        <f>IF(F179="","",IF(V179="",申込書!$AB$6,LEFT(V179,2)&amp;RIGHT(V179,3)))</f>
        <v/>
      </c>
      <c r="AH179" s="72" t="str">
        <f t="shared" si="159"/>
        <v/>
      </c>
      <c r="AI179" s="72" t="str">
        <f t="shared" si="160"/>
        <v/>
      </c>
      <c r="AJ179" s="73"/>
      <c r="AQ179" s="40">
        <v>172</v>
      </c>
      <c r="AR179" s="40">
        <f t="shared" si="161"/>
        <v>0</v>
      </c>
      <c r="AS179" s="40" t="str">
        <f t="shared" si="162"/>
        <v/>
      </c>
      <c r="AT179" s="56">
        <f t="shared" si="163"/>
        <v>0</v>
      </c>
      <c r="AU179" s="56" t="str">
        <f t="shared" si="164"/>
        <v/>
      </c>
      <c r="AV179" s="56" t="str">
        <f t="shared" si="165"/>
        <v/>
      </c>
      <c r="AW179" s="56" t="str">
        <f t="shared" si="166"/>
        <v/>
      </c>
      <c r="AX179" s="56" t="str">
        <f t="shared" si="167"/>
        <v/>
      </c>
      <c r="AY179" s="56">
        <v>5</v>
      </c>
      <c r="AZ179" s="56" t="str">
        <f t="shared" si="168"/>
        <v xml:space="preserve"> </v>
      </c>
      <c r="BA179" s="56">
        <v>172</v>
      </c>
      <c r="BB179" s="56" t="str">
        <f t="shared" si="175"/>
        <v/>
      </c>
      <c r="BC179" s="56" t="str">
        <f t="shared" si="176"/>
        <v>19000100</v>
      </c>
      <c r="BD179" s="56" t="str">
        <f t="shared" si="141"/>
        <v/>
      </c>
      <c r="BE179" s="56" t="str">
        <f t="shared" si="142"/>
        <v/>
      </c>
      <c r="BF179" s="56" t="str">
        <f t="shared" si="177"/>
        <v/>
      </c>
      <c r="BG179" s="56">
        <f t="shared" si="178"/>
        <v>0</v>
      </c>
      <c r="BH179" s="56">
        <f t="shared" si="179"/>
        <v>0</v>
      </c>
      <c r="BI179" s="56">
        <f t="shared" si="180"/>
        <v>0</v>
      </c>
      <c r="BJ179" s="41" t="str">
        <f t="shared" si="181"/>
        <v/>
      </c>
      <c r="BK179" s="41" t="str">
        <f t="shared" si="182"/>
        <v/>
      </c>
      <c r="BL179" s="41" t="str">
        <f t="shared" si="183"/>
        <v/>
      </c>
      <c r="BM179" s="41" t="str">
        <f t="shared" si="184"/>
        <v/>
      </c>
      <c r="BN179" s="41" t="str">
        <f t="shared" si="185"/>
        <v/>
      </c>
      <c r="BO179" s="41">
        <f t="shared" si="186"/>
        <v>0</v>
      </c>
      <c r="BP179" s="41" t="str">
        <f t="shared" si="187"/>
        <v/>
      </c>
      <c r="BQ179" s="41" t="str">
        <f t="shared" si="188"/>
        <v/>
      </c>
      <c r="BR179" s="41">
        <f t="shared" si="189"/>
        <v>0</v>
      </c>
      <c r="BS179" s="41" t="str">
        <f t="shared" si="169"/>
        <v/>
      </c>
      <c r="BT179" s="41" t="str">
        <f t="shared" si="170"/>
        <v/>
      </c>
      <c r="BU179" s="85" t="str">
        <f t="shared" si="171"/>
        <v>999:99.99</v>
      </c>
      <c r="BV179" s="85" t="str">
        <f t="shared" si="172"/>
        <v>999:99.99</v>
      </c>
      <c r="BW179" s="85" t="str">
        <f t="shared" si="173"/>
        <v>999:99.99</v>
      </c>
      <c r="BX179" s="89" t="str">
        <f t="shared" si="174"/>
        <v>1980/1/1</v>
      </c>
      <c r="BZ179" s="100"/>
      <c r="CA179" s="100"/>
      <c r="CB179" s="100"/>
      <c r="CC179" s="100"/>
    </row>
    <row r="180" spans="1:81" ht="14.25" hidden="1" x14ac:dyDescent="0.15">
      <c r="A180" s="101" t="str">
        <f t="shared" si="152"/>
        <v/>
      </c>
      <c r="B180" s="64"/>
      <c r="C180" s="65"/>
      <c r="D180" s="65"/>
      <c r="E180" s="65"/>
      <c r="F180" s="66"/>
      <c r="G180" s="66"/>
      <c r="H180" s="66"/>
      <c r="I180" s="66"/>
      <c r="J180" s="66"/>
      <c r="K180" s="67"/>
      <c r="L180" s="67"/>
      <c r="M180" s="66"/>
      <c r="N180" s="67"/>
      <c r="O180" s="67"/>
      <c r="P180" s="66"/>
      <c r="Q180" s="66"/>
      <c r="R180" s="66"/>
      <c r="S180" s="66"/>
      <c r="T180" s="66"/>
      <c r="U180" s="67"/>
      <c r="V180" s="68"/>
      <c r="W180" s="67"/>
      <c r="X180" s="101" t="str">
        <f>IF(B180="","",YEAR(申込書!$B$3)-YEAR(男子申込一覧表!B180))</f>
        <v/>
      </c>
      <c r="Y180" s="138"/>
      <c r="Z180" s="101" t="str">
        <f t="shared" si="153"/>
        <v/>
      </c>
      <c r="AA180" s="12"/>
      <c r="AB180" s="71">
        <f t="shared" si="154"/>
        <v>0</v>
      </c>
      <c r="AC180" s="71">
        <f t="shared" si="155"/>
        <v>0</v>
      </c>
      <c r="AD180" s="71">
        <f t="shared" si="156"/>
        <v>0</v>
      </c>
      <c r="AE180" s="71">
        <f t="shared" si="157"/>
        <v>0</v>
      </c>
      <c r="AF180" s="71">
        <f t="shared" si="158"/>
        <v>0</v>
      </c>
      <c r="AG180" s="72" t="str">
        <f>IF(F180="","",IF(V180="",申込書!$AB$6,LEFT(V180,2)&amp;RIGHT(V180,3)))</f>
        <v/>
      </c>
      <c r="AH180" s="72" t="str">
        <f t="shared" si="159"/>
        <v/>
      </c>
      <c r="AI180" s="72" t="str">
        <f t="shared" si="160"/>
        <v/>
      </c>
      <c r="AJ180" s="73"/>
      <c r="AQ180" s="40">
        <v>173</v>
      </c>
      <c r="AR180" s="40">
        <f t="shared" si="161"/>
        <v>0</v>
      </c>
      <c r="AS180" s="40" t="str">
        <f t="shared" si="162"/>
        <v/>
      </c>
      <c r="AT180" s="56">
        <f t="shared" si="163"/>
        <v>0</v>
      </c>
      <c r="AU180" s="56" t="str">
        <f t="shared" si="164"/>
        <v/>
      </c>
      <c r="AV180" s="56" t="str">
        <f t="shared" si="165"/>
        <v/>
      </c>
      <c r="AW180" s="56" t="str">
        <f t="shared" si="166"/>
        <v/>
      </c>
      <c r="AX180" s="56" t="str">
        <f t="shared" si="167"/>
        <v/>
      </c>
      <c r="AY180" s="56">
        <v>5</v>
      </c>
      <c r="AZ180" s="56" t="str">
        <f t="shared" si="168"/>
        <v xml:space="preserve"> </v>
      </c>
      <c r="BA180" s="56">
        <v>173</v>
      </c>
      <c r="BB180" s="56" t="str">
        <f t="shared" si="175"/>
        <v/>
      </c>
      <c r="BC180" s="56" t="str">
        <f t="shared" si="176"/>
        <v>19000100</v>
      </c>
      <c r="BD180" s="56" t="str">
        <f t="shared" si="141"/>
        <v/>
      </c>
      <c r="BE180" s="56" t="str">
        <f t="shared" si="142"/>
        <v/>
      </c>
      <c r="BF180" s="56" t="str">
        <f t="shared" si="177"/>
        <v/>
      </c>
      <c r="BG180" s="56">
        <f t="shared" si="178"/>
        <v>0</v>
      </c>
      <c r="BH180" s="56">
        <f t="shared" si="179"/>
        <v>0</v>
      </c>
      <c r="BI180" s="56">
        <f t="shared" si="180"/>
        <v>0</v>
      </c>
      <c r="BJ180" s="41" t="str">
        <f t="shared" si="181"/>
        <v/>
      </c>
      <c r="BK180" s="41" t="str">
        <f t="shared" si="182"/>
        <v/>
      </c>
      <c r="BL180" s="41" t="str">
        <f t="shared" si="183"/>
        <v/>
      </c>
      <c r="BM180" s="41" t="str">
        <f t="shared" si="184"/>
        <v/>
      </c>
      <c r="BN180" s="41" t="str">
        <f t="shared" si="185"/>
        <v/>
      </c>
      <c r="BO180" s="41">
        <f t="shared" si="186"/>
        <v>0</v>
      </c>
      <c r="BP180" s="41" t="str">
        <f t="shared" si="187"/>
        <v/>
      </c>
      <c r="BQ180" s="41" t="str">
        <f t="shared" si="188"/>
        <v/>
      </c>
      <c r="BR180" s="41">
        <f t="shared" si="189"/>
        <v>0</v>
      </c>
      <c r="BS180" s="41" t="str">
        <f t="shared" si="169"/>
        <v/>
      </c>
      <c r="BT180" s="41" t="str">
        <f t="shared" si="170"/>
        <v/>
      </c>
      <c r="BU180" s="85" t="str">
        <f t="shared" si="171"/>
        <v>999:99.99</v>
      </c>
      <c r="BV180" s="85" t="str">
        <f t="shared" si="172"/>
        <v>999:99.99</v>
      </c>
      <c r="BW180" s="85" t="str">
        <f t="shared" si="173"/>
        <v>999:99.99</v>
      </c>
      <c r="BX180" s="89" t="str">
        <f t="shared" si="174"/>
        <v>1980/1/1</v>
      </c>
      <c r="BZ180" s="100"/>
      <c r="CA180" s="100"/>
      <c r="CB180" s="100"/>
      <c r="CC180" s="100"/>
    </row>
    <row r="181" spans="1:81" ht="14.25" hidden="1" x14ac:dyDescent="0.15">
      <c r="A181" s="101" t="str">
        <f t="shared" si="152"/>
        <v/>
      </c>
      <c r="B181" s="64"/>
      <c r="C181" s="65"/>
      <c r="D181" s="65"/>
      <c r="E181" s="65"/>
      <c r="F181" s="66"/>
      <c r="G181" s="66"/>
      <c r="H181" s="66"/>
      <c r="I181" s="66"/>
      <c r="J181" s="66"/>
      <c r="K181" s="67"/>
      <c r="L181" s="67"/>
      <c r="M181" s="66"/>
      <c r="N181" s="67"/>
      <c r="O181" s="67"/>
      <c r="P181" s="66"/>
      <c r="Q181" s="66"/>
      <c r="R181" s="66"/>
      <c r="S181" s="66"/>
      <c r="T181" s="66"/>
      <c r="U181" s="67"/>
      <c r="V181" s="68"/>
      <c r="W181" s="67"/>
      <c r="X181" s="101" t="str">
        <f>IF(B181="","",YEAR(申込書!$B$3)-YEAR(男子申込一覧表!B181))</f>
        <v/>
      </c>
      <c r="Y181" s="138"/>
      <c r="Z181" s="101" t="str">
        <f t="shared" si="153"/>
        <v/>
      </c>
      <c r="AA181" s="12"/>
      <c r="AB181" s="71">
        <f t="shared" si="154"/>
        <v>0</v>
      </c>
      <c r="AC181" s="71">
        <f t="shared" si="155"/>
        <v>0</v>
      </c>
      <c r="AD181" s="71">
        <f t="shared" si="156"/>
        <v>0</v>
      </c>
      <c r="AE181" s="71">
        <f t="shared" si="157"/>
        <v>0</v>
      </c>
      <c r="AF181" s="71">
        <f t="shared" si="158"/>
        <v>0</v>
      </c>
      <c r="AG181" s="72" t="str">
        <f>IF(F181="","",IF(V181="",申込書!$AB$6,LEFT(V181,2)&amp;RIGHT(V181,3)))</f>
        <v/>
      </c>
      <c r="AH181" s="72" t="str">
        <f t="shared" si="159"/>
        <v/>
      </c>
      <c r="AI181" s="72" t="str">
        <f t="shared" si="160"/>
        <v/>
      </c>
      <c r="AJ181" s="73"/>
      <c r="AQ181" s="40">
        <v>174</v>
      </c>
      <c r="AR181" s="40">
        <f t="shared" si="161"/>
        <v>0</v>
      </c>
      <c r="AS181" s="40" t="str">
        <f t="shared" si="162"/>
        <v/>
      </c>
      <c r="AT181" s="56">
        <f t="shared" si="163"/>
        <v>0</v>
      </c>
      <c r="AU181" s="56" t="str">
        <f t="shared" si="164"/>
        <v/>
      </c>
      <c r="AV181" s="56" t="str">
        <f t="shared" si="165"/>
        <v/>
      </c>
      <c r="AW181" s="56" t="str">
        <f t="shared" si="166"/>
        <v/>
      </c>
      <c r="AX181" s="56" t="str">
        <f t="shared" si="167"/>
        <v/>
      </c>
      <c r="AY181" s="56">
        <v>5</v>
      </c>
      <c r="AZ181" s="56" t="str">
        <f t="shared" si="168"/>
        <v xml:space="preserve"> </v>
      </c>
      <c r="BA181" s="56">
        <v>174</v>
      </c>
      <c r="BB181" s="56" t="str">
        <f t="shared" si="175"/>
        <v/>
      </c>
      <c r="BC181" s="56" t="str">
        <f t="shared" si="176"/>
        <v>19000100</v>
      </c>
      <c r="BD181" s="56" t="str">
        <f t="shared" si="141"/>
        <v/>
      </c>
      <c r="BE181" s="56" t="str">
        <f t="shared" si="142"/>
        <v/>
      </c>
      <c r="BF181" s="56" t="str">
        <f t="shared" si="177"/>
        <v/>
      </c>
      <c r="BG181" s="56">
        <f t="shared" si="178"/>
        <v>0</v>
      </c>
      <c r="BH181" s="56">
        <f t="shared" si="179"/>
        <v>0</v>
      </c>
      <c r="BI181" s="56">
        <f t="shared" si="180"/>
        <v>0</v>
      </c>
      <c r="BJ181" s="41" t="str">
        <f t="shared" si="181"/>
        <v/>
      </c>
      <c r="BK181" s="41" t="str">
        <f t="shared" si="182"/>
        <v/>
      </c>
      <c r="BL181" s="41" t="str">
        <f t="shared" si="183"/>
        <v/>
      </c>
      <c r="BM181" s="41" t="str">
        <f t="shared" si="184"/>
        <v/>
      </c>
      <c r="BN181" s="41" t="str">
        <f t="shared" si="185"/>
        <v/>
      </c>
      <c r="BO181" s="41">
        <f t="shared" si="186"/>
        <v>0</v>
      </c>
      <c r="BP181" s="41" t="str">
        <f t="shared" si="187"/>
        <v/>
      </c>
      <c r="BQ181" s="41" t="str">
        <f t="shared" si="188"/>
        <v/>
      </c>
      <c r="BR181" s="41">
        <f t="shared" si="189"/>
        <v>0</v>
      </c>
      <c r="BS181" s="41" t="str">
        <f t="shared" si="169"/>
        <v/>
      </c>
      <c r="BT181" s="41" t="str">
        <f t="shared" si="170"/>
        <v/>
      </c>
      <c r="BU181" s="85" t="str">
        <f t="shared" si="171"/>
        <v>999:99.99</v>
      </c>
      <c r="BV181" s="85" t="str">
        <f t="shared" si="172"/>
        <v>999:99.99</v>
      </c>
      <c r="BW181" s="85" t="str">
        <f t="shared" si="173"/>
        <v>999:99.99</v>
      </c>
      <c r="BX181" s="89" t="str">
        <f t="shared" si="174"/>
        <v>1980/1/1</v>
      </c>
      <c r="BZ181" s="100"/>
      <c r="CA181" s="100"/>
      <c r="CB181" s="100"/>
      <c r="CC181" s="100"/>
    </row>
    <row r="182" spans="1:81" ht="14.25" hidden="1" x14ac:dyDescent="0.15">
      <c r="A182" s="101" t="str">
        <f t="shared" si="152"/>
        <v/>
      </c>
      <c r="B182" s="64"/>
      <c r="C182" s="65"/>
      <c r="D182" s="65"/>
      <c r="E182" s="65"/>
      <c r="F182" s="66"/>
      <c r="G182" s="66"/>
      <c r="H182" s="66"/>
      <c r="I182" s="66"/>
      <c r="J182" s="66"/>
      <c r="K182" s="67"/>
      <c r="L182" s="67"/>
      <c r="M182" s="66"/>
      <c r="N182" s="67"/>
      <c r="O182" s="67"/>
      <c r="P182" s="66"/>
      <c r="Q182" s="66"/>
      <c r="R182" s="66"/>
      <c r="S182" s="66"/>
      <c r="T182" s="66"/>
      <c r="U182" s="67"/>
      <c r="V182" s="68"/>
      <c r="W182" s="67"/>
      <c r="X182" s="101" t="str">
        <f>IF(B182="","",YEAR(申込書!$B$3)-YEAR(男子申込一覧表!B182))</f>
        <v/>
      </c>
      <c r="Y182" s="138"/>
      <c r="Z182" s="101" t="str">
        <f t="shared" si="153"/>
        <v/>
      </c>
      <c r="AA182" s="12"/>
      <c r="AB182" s="71">
        <f t="shared" si="154"/>
        <v>0</v>
      </c>
      <c r="AC182" s="71">
        <f t="shared" si="155"/>
        <v>0</v>
      </c>
      <c r="AD182" s="71">
        <f t="shared" si="156"/>
        <v>0</v>
      </c>
      <c r="AE182" s="71">
        <f t="shared" si="157"/>
        <v>0</v>
      </c>
      <c r="AF182" s="71">
        <f t="shared" si="158"/>
        <v>0</v>
      </c>
      <c r="AG182" s="72" t="str">
        <f>IF(F182="","",IF(V182="",申込書!$AB$6,LEFT(V182,2)&amp;RIGHT(V182,3)))</f>
        <v/>
      </c>
      <c r="AH182" s="72" t="str">
        <f t="shared" si="159"/>
        <v/>
      </c>
      <c r="AI182" s="72" t="str">
        <f t="shared" si="160"/>
        <v/>
      </c>
      <c r="AJ182" s="73"/>
      <c r="AQ182" s="40">
        <v>175</v>
      </c>
      <c r="AR182" s="40">
        <f t="shared" si="161"/>
        <v>0</v>
      </c>
      <c r="AS182" s="40" t="str">
        <f t="shared" si="162"/>
        <v/>
      </c>
      <c r="AT182" s="56">
        <f t="shared" si="163"/>
        <v>0</v>
      </c>
      <c r="AU182" s="56" t="str">
        <f t="shared" si="164"/>
        <v/>
      </c>
      <c r="AV182" s="56" t="str">
        <f t="shared" si="165"/>
        <v/>
      </c>
      <c r="AW182" s="56" t="str">
        <f t="shared" si="166"/>
        <v/>
      </c>
      <c r="AX182" s="56" t="str">
        <f t="shared" si="167"/>
        <v/>
      </c>
      <c r="AY182" s="56">
        <v>5</v>
      </c>
      <c r="AZ182" s="56" t="str">
        <f t="shared" si="168"/>
        <v xml:space="preserve"> </v>
      </c>
      <c r="BA182" s="56">
        <v>175</v>
      </c>
      <c r="BB182" s="56" t="str">
        <f t="shared" si="175"/>
        <v/>
      </c>
      <c r="BC182" s="56" t="str">
        <f t="shared" si="176"/>
        <v>19000100</v>
      </c>
      <c r="BD182" s="56" t="str">
        <f t="shared" si="141"/>
        <v/>
      </c>
      <c r="BE182" s="56" t="str">
        <f t="shared" si="142"/>
        <v/>
      </c>
      <c r="BF182" s="56" t="str">
        <f t="shared" si="177"/>
        <v/>
      </c>
      <c r="BG182" s="56">
        <f t="shared" si="178"/>
        <v>0</v>
      </c>
      <c r="BH182" s="56">
        <f t="shared" si="179"/>
        <v>0</v>
      </c>
      <c r="BI182" s="56">
        <f t="shared" si="180"/>
        <v>0</v>
      </c>
      <c r="BJ182" s="41" t="str">
        <f t="shared" si="181"/>
        <v/>
      </c>
      <c r="BK182" s="41" t="str">
        <f t="shared" si="182"/>
        <v/>
      </c>
      <c r="BL182" s="41" t="str">
        <f t="shared" si="183"/>
        <v/>
      </c>
      <c r="BM182" s="41" t="str">
        <f t="shared" si="184"/>
        <v/>
      </c>
      <c r="BN182" s="41" t="str">
        <f t="shared" si="185"/>
        <v/>
      </c>
      <c r="BO182" s="41">
        <f t="shared" si="186"/>
        <v>0</v>
      </c>
      <c r="BP182" s="41" t="str">
        <f t="shared" si="187"/>
        <v/>
      </c>
      <c r="BQ182" s="41" t="str">
        <f t="shared" si="188"/>
        <v/>
      </c>
      <c r="BR182" s="41">
        <f t="shared" si="189"/>
        <v>0</v>
      </c>
      <c r="BS182" s="41" t="str">
        <f t="shared" si="169"/>
        <v/>
      </c>
      <c r="BT182" s="41" t="str">
        <f t="shared" si="170"/>
        <v/>
      </c>
      <c r="BU182" s="85" t="str">
        <f t="shared" si="171"/>
        <v>999:99.99</v>
      </c>
      <c r="BV182" s="85" t="str">
        <f t="shared" si="172"/>
        <v>999:99.99</v>
      </c>
      <c r="BW182" s="85" t="str">
        <f t="shared" si="173"/>
        <v>999:99.99</v>
      </c>
      <c r="BX182" s="89" t="str">
        <f t="shared" si="174"/>
        <v>1980/1/1</v>
      </c>
      <c r="BZ182" s="100"/>
      <c r="CA182" s="100"/>
      <c r="CB182" s="100"/>
      <c r="CC182" s="100"/>
    </row>
    <row r="183" spans="1:81" ht="14.25" hidden="1" x14ac:dyDescent="0.15">
      <c r="A183" s="101" t="str">
        <f t="shared" si="152"/>
        <v/>
      </c>
      <c r="B183" s="64"/>
      <c r="C183" s="65"/>
      <c r="D183" s="65"/>
      <c r="E183" s="65"/>
      <c r="F183" s="66"/>
      <c r="G183" s="66"/>
      <c r="H183" s="66"/>
      <c r="I183" s="66"/>
      <c r="J183" s="66"/>
      <c r="K183" s="67"/>
      <c r="L183" s="67"/>
      <c r="M183" s="66"/>
      <c r="N183" s="67"/>
      <c r="O183" s="67"/>
      <c r="P183" s="66"/>
      <c r="Q183" s="66"/>
      <c r="R183" s="66"/>
      <c r="S183" s="66"/>
      <c r="T183" s="66"/>
      <c r="U183" s="67"/>
      <c r="V183" s="68"/>
      <c r="W183" s="67"/>
      <c r="X183" s="101" t="str">
        <f>IF(B183="","",YEAR(申込書!$B$3)-YEAR(男子申込一覧表!B183))</f>
        <v/>
      </c>
      <c r="Y183" s="138"/>
      <c r="Z183" s="101" t="str">
        <f t="shared" si="153"/>
        <v/>
      </c>
      <c r="AA183" s="12"/>
      <c r="AB183" s="71">
        <f t="shared" si="154"/>
        <v>0</v>
      </c>
      <c r="AC183" s="71">
        <f t="shared" si="155"/>
        <v>0</v>
      </c>
      <c r="AD183" s="71">
        <f t="shared" si="156"/>
        <v>0</v>
      </c>
      <c r="AE183" s="71">
        <f t="shared" si="157"/>
        <v>0</v>
      </c>
      <c r="AF183" s="71">
        <f t="shared" si="158"/>
        <v>0</v>
      </c>
      <c r="AG183" s="72" t="str">
        <f>IF(F183="","",IF(V183="",申込書!$AB$6,LEFT(V183,2)&amp;RIGHT(V183,3)))</f>
        <v/>
      </c>
      <c r="AH183" s="72" t="str">
        <f t="shared" si="159"/>
        <v/>
      </c>
      <c r="AI183" s="72" t="str">
        <f t="shared" si="160"/>
        <v/>
      </c>
      <c r="AJ183" s="73"/>
      <c r="AQ183" s="40">
        <v>176</v>
      </c>
      <c r="AR183" s="40">
        <f t="shared" si="161"/>
        <v>0</v>
      </c>
      <c r="AS183" s="40" t="str">
        <f t="shared" si="162"/>
        <v/>
      </c>
      <c r="AT183" s="56">
        <f t="shared" si="163"/>
        <v>0</v>
      </c>
      <c r="AU183" s="56" t="str">
        <f t="shared" si="164"/>
        <v/>
      </c>
      <c r="AV183" s="56" t="str">
        <f t="shared" si="165"/>
        <v/>
      </c>
      <c r="AW183" s="56" t="str">
        <f t="shared" si="166"/>
        <v/>
      </c>
      <c r="AX183" s="56" t="str">
        <f t="shared" si="167"/>
        <v/>
      </c>
      <c r="AY183" s="56">
        <v>5</v>
      </c>
      <c r="AZ183" s="56" t="str">
        <f t="shared" si="168"/>
        <v xml:space="preserve"> </v>
      </c>
      <c r="BA183" s="56">
        <v>176</v>
      </c>
      <c r="BB183" s="56" t="str">
        <f t="shared" si="175"/>
        <v/>
      </c>
      <c r="BC183" s="56" t="str">
        <f t="shared" si="176"/>
        <v>19000100</v>
      </c>
      <c r="BD183" s="56" t="str">
        <f t="shared" si="141"/>
        <v/>
      </c>
      <c r="BE183" s="56" t="str">
        <f t="shared" si="142"/>
        <v/>
      </c>
      <c r="BF183" s="56" t="str">
        <f t="shared" si="177"/>
        <v/>
      </c>
      <c r="BG183" s="56">
        <f t="shared" si="178"/>
        <v>0</v>
      </c>
      <c r="BH183" s="56">
        <f t="shared" si="179"/>
        <v>0</v>
      </c>
      <c r="BI183" s="56">
        <f t="shared" si="180"/>
        <v>0</v>
      </c>
      <c r="BJ183" s="41" t="str">
        <f t="shared" si="181"/>
        <v/>
      </c>
      <c r="BK183" s="41" t="str">
        <f t="shared" si="182"/>
        <v/>
      </c>
      <c r="BL183" s="41" t="str">
        <f t="shared" si="183"/>
        <v/>
      </c>
      <c r="BM183" s="41" t="str">
        <f t="shared" si="184"/>
        <v/>
      </c>
      <c r="BN183" s="41" t="str">
        <f t="shared" si="185"/>
        <v/>
      </c>
      <c r="BO183" s="41">
        <f t="shared" si="186"/>
        <v>0</v>
      </c>
      <c r="BP183" s="41" t="str">
        <f t="shared" si="187"/>
        <v/>
      </c>
      <c r="BQ183" s="41" t="str">
        <f t="shared" si="188"/>
        <v/>
      </c>
      <c r="BR183" s="41">
        <f t="shared" si="189"/>
        <v>0</v>
      </c>
      <c r="BS183" s="41" t="str">
        <f t="shared" si="169"/>
        <v/>
      </c>
      <c r="BT183" s="41" t="str">
        <f t="shared" si="170"/>
        <v/>
      </c>
      <c r="BU183" s="85" t="str">
        <f t="shared" si="171"/>
        <v>999:99.99</v>
      </c>
      <c r="BV183" s="85" t="str">
        <f t="shared" si="172"/>
        <v>999:99.99</v>
      </c>
      <c r="BW183" s="85" t="str">
        <f t="shared" si="173"/>
        <v>999:99.99</v>
      </c>
      <c r="BX183" s="89" t="str">
        <f t="shared" si="174"/>
        <v>1980/1/1</v>
      </c>
      <c r="BZ183" s="100"/>
      <c r="CA183" s="100"/>
      <c r="CB183" s="100"/>
      <c r="CC183" s="100"/>
    </row>
    <row r="184" spans="1:81" ht="14.25" hidden="1" x14ac:dyDescent="0.15">
      <c r="A184" s="101" t="str">
        <f t="shared" si="152"/>
        <v/>
      </c>
      <c r="B184" s="64"/>
      <c r="C184" s="65"/>
      <c r="D184" s="65"/>
      <c r="E184" s="65"/>
      <c r="F184" s="66"/>
      <c r="G184" s="66"/>
      <c r="H184" s="66"/>
      <c r="I184" s="66"/>
      <c r="J184" s="66"/>
      <c r="K184" s="67"/>
      <c r="L184" s="67"/>
      <c r="M184" s="66"/>
      <c r="N184" s="67"/>
      <c r="O184" s="67"/>
      <c r="P184" s="66"/>
      <c r="Q184" s="66"/>
      <c r="R184" s="66"/>
      <c r="S184" s="66"/>
      <c r="T184" s="66"/>
      <c r="U184" s="67"/>
      <c r="V184" s="68"/>
      <c r="W184" s="67"/>
      <c r="X184" s="101" t="str">
        <f>IF(B184="","",YEAR(申込書!$B$3)-YEAR(男子申込一覧表!B184))</f>
        <v/>
      </c>
      <c r="Y184" s="138"/>
      <c r="Z184" s="101" t="str">
        <f t="shared" si="153"/>
        <v/>
      </c>
      <c r="AA184" s="12"/>
      <c r="AB184" s="71">
        <f t="shared" si="154"/>
        <v>0</v>
      </c>
      <c r="AC184" s="71">
        <f t="shared" si="155"/>
        <v>0</v>
      </c>
      <c r="AD184" s="71">
        <f t="shared" si="156"/>
        <v>0</v>
      </c>
      <c r="AE184" s="71">
        <f t="shared" si="157"/>
        <v>0</v>
      </c>
      <c r="AF184" s="71">
        <f t="shared" si="158"/>
        <v>0</v>
      </c>
      <c r="AG184" s="72" t="str">
        <f>IF(F184="","",IF(V184="",申込書!$AB$6,LEFT(V184,2)&amp;RIGHT(V184,3)))</f>
        <v/>
      </c>
      <c r="AH184" s="72" t="str">
        <f t="shared" si="159"/>
        <v/>
      </c>
      <c r="AI184" s="72" t="str">
        <f t="shared" si="160"/>
        <v/>
      </c>
      <c r="AJ184" s="73"/>
      <c r="AQ184" s="40">
        <v>177</v>
      </c>
      <c r="AR184" s="40">
        <f t="shared" si="161"/>
        <v>0</v>
      </c>
      <c r="AS184" s="40" t="str">
        <f t="shared" si="162"/>
        <v/>
      </c>
      <c r="AT184" s="56">
        <f t="shared" si="163"/>
        <v>0</v>
      </c>
      <c r="AU184" s="56" t="str">
        <f t="shared" si="164"/>
        <v/>
      </c>
      <c r="AV184" s="56" t="str">
        <f t="shared" si="165"/>
        <v/>
      </c>
      <c r="AW184" s="56" t="str">
        <f t="shared" si="166"/>
        <v/>
      </c>
      <c r="AX184" s="56" t="str">
        <f t="shared" si="167"/>
        <v/>
      </c>
      <c r="AY184" s="56">
        <v>5</v>
      </c>
      <c r="AZ184" s="56" t="str">
        <f t="shared" si="168"/>
        <v xml:space="preserve"> </v>
      </c>
      <c r="BA184" s="56">
        <v>177</v>
      </c>
      <c r="BB184" s="56" t="str">
        <f t="shared" si="175"/>
        <v/>
      </c>
      <c r="BC184" s="56" t="str">
        <f t="shared" si="176"/>
        <v>19000100</v>
      </c>
      <c r="BD184" s="56" t="str">
        <f t="shared" si="141"/>
        <v/>
      </c>
      <c r="BE184" s="56" t="str">
        <f t="shared" si="142"/>
        <v/>
      </c>
      <c r="BF184" s="56" t="str">
        <f t="shared" si="177"/>
        <v/>
      </c>
      <c r="BG184" s="56">
        <f t="shared" si="178"/>
        <v>0</v>
      </c>
      <c r="BH184" s="56">
        <f t="shared" si="179"/>
        <v>0</v>
      </c>
      <c r="BI184" s="56">
        <f t="shared" si="180"/>
        <v>0</v>
      </c>
      <c r="BJ184" s="41" t="str">
        <f t="shared" si="181"/>
        <v/>
      </c>
      <c r="BK184" s="41" t="str">
        <f t="shared" si="182"/>
        <v/>
      </c>
      <c r="BL184" s="41" t="str">
        <f t="shared" si="183"/>
        <v/>
      </c>
      <c r="BM184" s="41" t="str">
        <f t="shared" si="184"/>
        <v/>
      </c>
      <c r="BN184" s="41" t="str">
        <f t="shared" si="185"/>
        <v/>
      </c>
      <c r="BO184" s="41">
        <f t="shared" si="186"/>
        <v>0</v>
      </c>
      <c r="BP184" s="41" t="str">
        <f t="shared" si="187"/>
        <v/>
      </c>
      <c r="BQ184" s="41" t="str">
        <f t="shared" si="188"/>
        <v/>
      </c>
      <c r="BR184" s="41">
        <f t="shared" si="189"/>
        <v>0</v>
      </c>
      <c r="BS184" s="41" t="str">
        <f t="shared" si="169"/>
        <v/>
      </c>
      <c r="BT184" s="41" t="str">
        <f t="shared" si="170"/>
        <v/>
      </c>
      <c r="BU184" s="85" t="str">
        <f t="shared" si="171"/>
        <v>999:99.99</v>
      </c>
      <c r="BV184" s="85" t="str">
        <f t="shared" si="172"/>
        <v>999:99.99</v>
      </c>
      <c r="BW184" s="85" t="str">
        <f t="shared" si="173"/>
        <v>999:99.99</v>
      </c>
      <c r="BX184" s="89" t="str">
        <f t="shared" si="174"/>
        <v>1980/1/1</v>
      </c>
      <c r="BZ184" s="100"/>
      <c r="CA184" s="100"/>
      <c r="CB184" s="100"/>
      <c r="CC184" s="100"/>
    </row>
    <row r="185" spans="1:81" ht="14.25" hidden="1" x14ac:dyDescent="0.15">
      <c r="A185" s="101" t="str">
        <f t="shared" si="152"/>
        <v/>
      </c>
      <c r="B185" s="64"/>
      <c r="C185" s="65"/>
      <c r="D185" s="65"/>
      <c r="E185" s="65"/>
      <c r="F185" s="66"/>
      <c r="G185" s="66"/>
      <c r="H185" s="66"/>
      <c r="I185" s="66"/>
      <c r="J185" s="66"/>
      <c r="K185" s="67"/>
      <c r="L185" s="67"/>
      <c r="M185" s="66"/>
      <c r="N185" s="67"/>
      <c r="O185" s="67"/>
      <c r="P185" s="66"/>
      <c r="Q185" s="66"/>
      <c r="R185" s="66"/>
      <c r="S185" s="66"/>
      <c r="T185" s="66"/>
      <c r="U185" s="67"/>
      <c r="V185" s="68"/>
      <c r="W185" s="67"/>
      <c r="X185" s="101" t="str">
        <f>IF(B185="","",YEAR(申込書!$B$3)-YEAR(男子申込一覧表!B185))</f>
        <v/>
      </c>
      <c r="Y185" s="138"/>
      <c r="Z185" s="101" t="str">
        <f t="shared" si="153"/>
        <v/>
      </c>
      <c r="AA185" s="12"/>
      <c r="AB185" s="71">
        <f t="shared" si="154"/>
        <v>0</v>
      </c>
      <c r="AC185" s="71">
        <f t="shared" si="155"/>
        <v>0</v>
      </c>
      <c r="AD185" s="71">
        <f t="shared" si="156"/>
        <v>0</v>
      </c>
      <c r="AE185" s="71">
        <f t="shared" si="157"/>
        <v>0</v>
      </c>
      <c r="AF185" s="71">
        <f t="shared" si="158"/>
        <v>0</v>
      </c>
      <c r="AG185" s="72" t="str">
        <f>IF(F185="","",IF(V185="",申込書!$AB$6,LEFT(V185,2)&amp;RIGHT(V185,3)))</f>
        <v/>
      </c>
      <c r="AH185" s="72" t="str">
        <f t="shared" si="159"/>
        <v/>
      </c>
      <c r="AI185" s="72" t="str">
        <f t="shared" si="160"/>
        <v/>
      </c>
      <c r="AJ185" s="73"/>
      <c r="AQ185" s="40">
        <v>178</v>
      </c>
      <c r="AR185" s="40">
        <f t="shared" si="161"/>
        <v>0</v>
      </c>
      <c r="AS185" s="40" t="str">
        <f t="shared" si="162"/>
        <v/>
      </c>
      <c r="AT185" s="56">
        <f t="shared" si="163"/>
        <v>0</v>
      </c>
      <c r="AU185" s="56" t="str">
        <f t="shared" si="164"/>
        <v/>
      </c>
      <c r="AV185" s="56" t="str">
        <f t="shared" si="165"/>
        <v/>
      </c>
      <c r="AW185" s="56" t="str">
        <f t="shared" si="166"/>
        <v/>
      </c>
      <c r="AX185" s="56" t="str">
        <f t="shared" si="167"/>
        <v/>
      </c>
      <c r="AY185" s="56">
        <v>5</v>
      </c>
      <c r="AZ185" s="56" t="str">
        <f t="shared" si="168"/>
        <v xml:space="preserve"> </v>
      </c>
      <c r="BA185" s="56">
        <v>178</v>
      </c>
      <c r="BB185" s="56" t="str">
        <f t="shared" si="175"/>
        <v/>
      </c>
      <c r="BC185" s="56" t="str">
        <f t="shared" si="176"/>
        <v>19000100</v>
      </c>
      <c r="BD185" s="56" t="str">
        <f t="shared" si="141"/>
        <v/>
      </c>
      <c r="BE185" s="56" t="str">
        <f t="shared" si="142"/>
        <v/>
      </c>
      <c r="BF185" s="56" t="str">
        <f t="shared" si="177"/>
        <v/>
      </c>
      <c r="BG185" s="56">
        <f t="shared" si="178"/>
        <v>0</v>
      </c>
      <c r="BH185" s="56">
        <f t="shared" si="179"/>
        <v>0</v>
      </c>
      <c r="BI185" s="56">
        <f t="shared" si="180"/>
        <v>0</v>
      </c>
      <c r="BJ185" s="41" t="str">
        <f t="shared" si="181"/>
        <v/>
      </c>
      <c r="BK185" s="41" t="str">
        <f t="shared" si="182"/>
        <v/>
      </c>
      <c r="BL185" s="41" t="str">
        <f t="shared" si="183"/>
        <v/>
      </c>
      <c r="BM185" s="41" t="str">
        <f t="shared" si="184"/>
        <v/>
      </c>
      <c r="BN185" s="41" t="str">
        <f t="shared" si="185"/>
        <v/>
      </c>
      <c r="BO185" s="41">
        <f t="shared" si="186"/>
        <v>0</v>
      </c>
      <c r="BP185" s="41" t="str">
        <f t="shared" si="187"/>
        <v/>
      </c>
      <c r="BQ185" s="41" t="str">
        <f t="shared" si="188"/>
        <v/>
      </c>
      <c r="BR185" s="41">
        <f t="shared" si="189"/>
        <v>0</v>
      </c>
      <c r="BS185" s="41" t="str">
        <f t="shared" si="169"/>
        <v/>
      </c>
      <c r="BT185" s="41" t="str">
        <f t="shared" si="170"/>
        <v/>
      </c>
      <c r="BU185" s="85" t="str">
        <f t="shared" si="171"/>
        <v>999:99.99</v>
      </c>
      <c r="BV185" s="85" t="str">
        <f t="shared" si="172"/>
        <v>999:99.99</v>
      </c>
      <c r="BW185" s="85" t="str">
        <f t="shared" si="173"/>
        <v>999:99.99</v>
      </c>
      <c r="BX185" s="89" t="str">
        <f t="shared" si="174"/>
        <v>1980/1/1</v>
      </c>
      <c r="BZ185" s="100"/>
      <c r="CA185" s="100"/>
      <c r="CB185" s="100"/>
      <c r="CC185" s="100"/>
    </row>
    <row r="186" spans="1:81" ht="14.25" hidden="1" x14ac:dyDescent="0.15">
      <c r="A186" s="101" t="str">
        <f t="shared" si="152"/>
        <v/>
      </c>
      <c r="B186" s="64"/>
      <c r="C186" s="65"/>
      <c r="D186" s="65"/>
      <c r="E186" s="65"/>
      <c r="F186" s="66"/>
      <c r="G186" s="66"/>
      <c r="H186" s="66"/>
      <c r="I186" s="66"/>
      <c r="J186" s="66"/>
      <c r="K186" s="67"/>
      <c r="L186" s="67"/>
      <c r="M186" s="66"/>
      <c r="N186" s="67"/>
      <c r="O186" s="67"/>
      <c r="P186" s="66"/>
      <c r="Q186" s="66"/>
      <c r="R186" s="66"/>
      <c r="S186" s="66"/>
      <c r="T186" s="66"/>
      <c r="U186" s="67"/>
      <c r="V186" s="68"/>
      <c r="W186" s="67"/>
      <c r="X186" s="101" t="str">
        <f>IF(B186="","",YEAR(申込書!$B$3)-YEAR(男子申込一覧表!B186))</f>
        <v/>
      </c>
      <c r="Y186" s="138"/>
      <c r="Z186" s="101" t="str">
        <f t="shared" si="153"/>
        <v/>
      </c>
      <c r="AA186" s="12"/>
      <c r="AB186" s="71">
        <f t="shared" si="154"/>
        <v>0</v>
      </c>
      <c r="AC186" s="71">
        <f t="shared" si="155"/>
        <v>0</v>
      </c>
      <c r="AD186" s="71">
        <f t="shared" si="156"/>
        <v>0</v>
      </c>
      <c r="AE186" s="71">
        <f t="shared" si="157"/>
        <v>0</v>
      </c>
      <c r="AF186" s="71">
        <f t="shared" si="158"/>
        <v>0</v>
      </c>
      <c r="AG186" s="72" t="str">
        <f>IF(F186="","",IF(V186="",申込書!$AB$6,LEFT(V186,2)&amp;RIGHT(V186,3)))</f>
        <v/>
      </c>
      <c r="AH186" s="72" t="str">
        <f t="shared" si="159"/>
        <v/>
      </c>
      <c r="AI186" s="72" t="str">
        <f t="shared" si="160"/>
        <v/>
      </c>
      <c r="AJ186" s="73"/>
      <c r="AQ186" s="40">
        <v>179</v>
      </c>
      <c r="AR186" s="40">
        <f t="shared" si="161"/>
        <v>0</v>
      </c>
      <c r="AS186" s="40" t="str">
        <f t="shared" si="162"/>
        <v/>
      </c>
      <c r="AT186" s="56">
        <f t="shared" si="163"/>
        <v>0</v>
      </c>
      <c r="AU186" s="56" t="str">
        <f t="shared" si="164"/>
        <v/>
      </c>
      <c r="AV186" s="56" t="str">
        <f t="shared" si="165"/>
        <v/>
      </c>
      <c r="AW186" s="56" t="str">
        <f t="shared" si="166"/>
        <v/>
      </c>
      <c r="AX186" s="56" t="str">
        <f t="shared" si="167"/>
        <v/>
      </c>
      <c r="AY186" s="56">
        <v>5</v>
      </c>
      <c r="AZ186" s="56" t="str">
        <f t="shared" si="168"/>
        <v xml:space="preserve"> </v>
      </c>
      <c r="BA186" s="56">
        <v>179</v>
      </c>
      <c r="BB186" s="56" t="str">
        <f t="shared" si="175"/>
        <v/>
      </c>
      <c r="BC186" s="56" t="str">
        <f t="shared" si="176"/>
        <v>19000100</v>
      </c>
      <c r="BD186" s="56" t="str">
        <f t="shared" si="141"/>
        <v/>
      </c>
      <c r="BE186" s="56" t="str">
        <f t="shared" si="142"/>
        <v/>
      </c>
      <c r="BF186" s="56" t="str">
        <f t="shared" si="177"/>
        <v/>
      </c>
      <c r="BG186" s="56">
        <f t="shared" si="178"/>
        <v>0</v>
      </c>
      <c r="BH186" s="56">
        <f t="shared" si="179"/>
        <v>0</v>
      </c>
      <c r="BI186" s="56">
        <f t="shared" si="180"/>
        <v>0</v>
      </c>
      <c r="BJ186" s="41" t="str">
        <f t="shared" si="181"/>
        <v/>
      </c>
      <c r="BK186" s="41" t="str">
        <f t="shared" si="182"/>
        <v/>
      </c>
      <c r="BL186" s="41" t="str">
        <f t="shared" si="183"/>
        <v/>
      </c>
      <c r="BM186" s="41" t="str">
        <f t="shared" si="184"/>
        <v/>
      </c>
      <c r="BN186" s="41" t="str">
        <f t="shared" si="185"/>
        <v/>
      </c>
      <c r="BO186" s="41">
        <f t="shared" si="186"/>
        <v>0</v>
      </c>
      <c r="BP186" s="41" t="str">
        <f t="shared" si="187"/>
        <v/>
      </c>
      <c r="BQ186" s="41" t="str">
        <f t="shared" si="188"/>
        <v/>
      </c>
      <c r="BR186" s="41">
        <f t="shared" si="189"/>
        <v>0</v>
      </c>
      <c r="BS186" s="41" t="str">
        <f t="shared" si="169"/>
        <v/>
      </c>
      <c r="BT186" s="41" t="str">
        <f t="shared" si="170"/>
        <v/>
      </c>
      <c r="BU186" s="85" t="str">
        <f t="shared" si="171"/>
        <v>999:99.99</v>
      </c>
      <c r="BV186" s="85" t="str">
        <f t="shared" si="172"/>
        <v>999:99.99</v>
      </c>
      <c r="BW186" s="85" t="str">
        <f t="shared" si="173"/>
        <v>999:99.99</v>
      </c>
      <c r="BX186" s="89" t="str">
        <f t="shared" si="174"/>
        <v>1980/1/1</v>
      </c>
      <c r="BZ186" s="100"/>
      <c r="CA186" s="100"/>
      <c r="CB186" s="100"/>
      <c r="CC186" s="100"/>
    </row>
    <row r="187" spans="1:81" ht="14.25" hidden="1" x14ac:dyDescent="0.15">
      <c r="A187" s="101" t="str">
        <f t="shared" si="152"/>
        <v/>
      </c>
      <c r="B187" s="64"/>
      <c r="C187" s="65"/>
      <c r="D187" s="65"/>
      <c r="E187" s="65"/>
      <c r="F187" s="66"/>
      <c r="G187" s="66"/>
      <c r="H187" s="66"/>
      <c r="I187" s="66"/>
      <c r="J187" s="66"/>
      <c r="K187" s="67"/>
      <c r="L187" s="67"/>
      <c r="M187" s="66"/>
      <c r="N187" s="67"/>
      <c r="O187" s="67"/>
      <c r="P187" s="66"/>
      <c r="Q187" s="66"/>
      <c r="R187" s="66"/>
      <c r="S187" s="66"/>
      <c r="T187" s="66"/>
      <c r="U187" s="67"/>
      <c r="V187" s="68"/>
      <c r="W187" s="67"/>
      <c r="X187" s="101" t="str">
        <f>IF(B187="","",YEAR(申込書!$B$3)-YEAR(男子申込一覧表!B187))</f>
        <v/>
      </c>
      <c r="Y187" s="138"/>
      <c r="Z187" s="101" t="str">
        <f t="shared" si="153"/>
        <v/>
      </c>
      <c r="AA187" s="12"/>
      <c r="AB187" s="71">
        <f t="shared" si="154"/>
        <v>0</v>
      </c>
      <c r="AC187" s="71">
        <f t="shared" si="155"/>
        <v>0</v>
      </c>
      <c r="AD187" s="71">
        <f t="shared" si="156"/>
        <v>0</v>
      </c>
      <c r="AE187" s="71">
        <f t="shared" si="157"/>
        <v>0</v>
      </c>
      <c r="AF187" s="71">
        <f t="shared" si="158"/>
        <v>0</v>
      </c>
      <c r="AG187" s="72" t="str">
        <f>IF(F187="","",IF(V187="",申込書!$AB$6,LEFT(V187,2)&amp;RIGHT(V187,3)))</f>
        <v/>
      </c>
      <c r="AH187" s="72" t="str">
        <f t="shared" si="159"/>
        <v/>
      </c>
      <c r="AI187" s="72" t="str">
        <f t="shared" si="160"/>
        <v/>
      </c>
      <c r="AJ187" s="73"/>
      <c r="AQ187" s="40">
        <v>180</v>
      </c>
      <c r="AR187" s="40">
        <f t="shared" si="161"/>
        <v>0</v>
      </c>
      <c r="AS187" s="40" t="str">
        <f t="shared" si="162"/>
        <v/>
      </c>
      <c r="AT187" s="56">
        <f t="shared" si="163"/>
        <v>0</v>
      </c>
      <c r="AU187" s="56" t="str">
        <f t="shared" si="164"/>
        <v/>
      </c>
      <c r="AV187" s="56" t="str">
        <f t="shared" si="165"/>
        <v/>
      </c>
      <c r="AW187" s="56" t="str">
        <f t="shared" si="166"/>
        <v/>
      </c>
      <c r="AX187" s="56" t="str">
        <f t="shared" si="167"/>
        <v/>
      </c>
      <c r="AY187" s="56">
        <v>5</v>
      </c>
      <c r="AZ187" s="56" t="str">
        <f t="shared" si="168"/>
        <v xml:space="preserve"> </v>
      </c>
      <c r="BA187" s="56">
        <v>180</v>
      </c>
      <c r="BB187" s="56" t="str">
        <f t="shared" si="175"/>
        <v/>
      </c>
      <c r="BC187" s="56" t="str">
        <f t="shared" si="176"/>
        <v>19000100</v>
      </c>
      <c r="BD187" s="56" t="str">
        <f t="shared" si="141"/>
        <v/>
      </c>
      <c r="BE187" s="56" t="str">
        <f t="shared" si="142"/>
        <v/>
      </c>
      <c r="BF187" s="56" t="str">
        <f t="shared" si="177"/>
        <v/>
      </c>
      <c r="BG187" s="56">
        <f t="shared" si="178"/>
        <v>0</v>
      </c>
      <c r="BH187" s="56">
        <f t="shared" si="179"/>
        <v>0</v>
      </c>
      <c r="BI187" s="56">
        <f t="shared" si="180"/>
        <v>0</v>
      </c>
      <c r="BJ187" s="41" t="str">
        <f t="shared" si="181"/>
        <v/>
      </c>
      <c r="BK187" s="41" t="str">
        <f t="shared" si="182"/>
        <v/>
      </c>
      <c r="BL187" s="41" t="str">
        <f t="shared" si="183"/>
        <v/>
      </c>
      <c r="BM187" s="41" t="str">
        <f t="shared" si="184"/>
        <v/>
      </c>
      <c r="BN187" s="41" t="str">
        <f t="shared" si="185"/>
        <v/>
      </c>
      <c r="BO187" s="41">
        <f t="shared" si="186"/>
        <v>0</v>
      </c>
      <c r="BP187" s="41" t="str">
        <f t="shared" si="187"/>
        <v/>
      </c>
      <c r="BQ187" s="41" t="str">
        <f t="shared" si="188"/>
        <v/>
      </c>
      <c r="BR187" s="41">
        <f t="shared" si="189"/>
        <v>0</v>
      </c>
      <c r="BS187" s="41" t="str">
        <f t="shared" si="169"/>
        <v/>
      </c>
      <c r="BT187" s="41" t="str">
        <f t="shared" si="170"/>
        <v/>
      </c>
      <c r="BU187" s="85" t="str">
        <f t="shared" si="171"/>
        <v>999:99.99</v>
      </c>
      <c r="BV187" s="85" t="str">
        <f t="shared" si="172"/>
        <v>999:99.99</v>
      </c>
      <c r="BW187" s="85" t="str">
        <f t="shared" si="173"/>
        <v>999:99.99</v>
      </c>
      <c r="BX187" s="89" t="str">
        <f t="shared" si="174"/>
        <v>1980/1/1</v>
      </c>
    </row>
    <row r="188" spans="1:81" ht="14.25" hidden="1" x14ac:dyDescent="0.15">
      <c r="A188" s="101" t="str">
        <f t="shared" si="152"/>
        <v/>
      </c>
      <c r="B188" s="64"/>
      <c r="C188" s="65"/>
      <c r="D188" s="65"/>
      <c r="E188" s="65"/>
      <c r="F188" s="66"/>
      <c r="G188" s="66"/>
      <c r="H188" s="66"/>
      <c r="I188" s="66"/>
      <c r="J188" s="66"/>
      <c r="K188" s="67"/>
      <c r="L188" s="67"/>
      <c r="M188" s="66"/>
      <c r="N188" s="67"/>
      <c r="O188" s="67"/>
      <c r="P188" s="66"/>
      <c r="Q188" s="66"/>
      <c r="R188" s="66"/>
      <c r="S188" s="66"/>
      <c r="T188" s="66"/>
      <c r="U188" s="67"/>
      <c r="V188" s="68"/>
      <c r="W188" s="67"/>
      <c r="X188" s="101" t="str">
        <f>IF(B188="","",YEAR(申込書!$B$3)-YEAR(男子申込一覧表!B188))</f>
        <v/>
      </c>
      <c r="Y188" s="138"/>
      <c r="Z188" s="101" t="str">
        <f t="shared" si="153"/>
        <v/>
      </c>
      <c r="AA188" s="12"/>
      <c r="AB188" s="71">
        <f t="shared" si="154"/>
        <v>0</v>
      </c>
      <c r="AC188" s="71">
        <f t="shared" si="155"/>
        <v>0</v>
      </c>
      <c r="AD188" s="71">
        <f t="shared" si="156"/>
        <v>0</v>
      </c>
      <c r="AE188" s="71">
        <f t="shared" si="157"/>
        <v>0</v>
      </c>
      <c r="AF188" s="71">
        <f t="shared" si="158"/>
        <v>0</v>
      </c>
      <c r="AG188" s="72" t="str">
        <f>IF(F188="","",IF(V188="",申込書!$AB$6,LEFT(V188,2)&amp;RIGHT(V188,3)))</f>
        <v/>
      </c>
      <c r="AH188" s="72" t="str">
        <f t="shared" si="159"/>
        <v/>
      </c>
      <c r="AI188" s="72" t="str">
        <f t="shared" si="160"/>
        <v/>
      </c>
      <c r="AJ188" s="73"/>
      <c r="AQ188" s="40">
        <v>181</v>
      </c>
      <c r="AR188" s="40">
        <f t="shared" si="161"/>
        <v>0</v>
      </c>
      <c r="AS188" s="40" t="str">
        <f t="shared" si="162"/>
        <v/>
      </c>
      <c r="AT188" s="56">
        <f t="shared" si="163"/>
        <v>0</v>
      </c>
      <c r="AU188" s="56" t="str">
        <f t="shared" si="164"/>
        <v/>
      </c>
      <c r="AV188" s="56" t="str">
        <f t="shared" si="165"/>
        <v/>
      </c>
      <c r="AW188" s="56" t="str">
        <f t="shared" si="166"/>
        <v/>
      </c>
      <c r="AX188" s="56" t="str">
        <f t="shared" si="167"/>
        <v/>
      </c>
      <c r="AY188" s="56">
        <v>5</v>
      </c>
      <c r="AZ188" s="56" t="str">
        <f t="shared" si="168"/>
        <v xml:space="preserve"> </v>
      </c>
      <c r="BA188" s="56">
        <v>181</v>
      </c>
      <c r="BB188" s="56" t="str">
        <f t="shared" si="175"/>
        <v/>
      </c>
      <c r="BC188" s="56" t="str">
        <f t="shared" si="176"/>
        <v>19000100</v>
      </c>
      <c r="BD188" s="56" t="str">
        <f t="shared" si="141"/>
        <v/>
      </c>
      <c r="BE188" s="56" t="str">
        <f t="shared" si="142"/>
        <v/>
      </c>
      <c r="BF188" s="56" t="str">
        <f t="shared" si="177"/>
        <v/>
      </c>
      <c r="BG188" s="56">
        <f t="shared" si="178"/>
        <v>0</v>
      </c>
      <c r="BH188" s="56">
        <f t="shared" si="179"/>
        <v>0</v>
      </c>
      <c r="BI188" s="56">
        <f t="shared" si="180"/>
        <v>0</v>
      </c>
      <c r="BJ188" s="41" t="str">
        <f t="shared" si="181"/>
        <v/>
      </c>
      <c r="BK188" s="41" t="str">
        <f t="shared" si="182"/>
        <v/>
      </c>
      <c r="BL188" s="41" t="str">
        <f t="shared" si="183"/>
        <v/>
      </c>
      <c r="BM188" s="41" t="str">
        <f t="shared" si="184"/>
        <v/>
      </c>
      <c r="BN188" s="41" t="str">
        <f t="shared" si="185"/>
        <v/>
      </c>
      <c r="BO188" s="41">
        <f t="shared" si="186"/>
        <v>0</v>
      </c>
      <c r="BP188" s="41" t="str">
        <f t="shared" si="187"/>
        <v/>
      </c>
      <c r="BQ188" s="41" t="str">
        <f t="shared" si="188"/>
        <v/>
      </c>
      <c r="BR188" s="41">
        <f t="shared" si="189"/>
        <v>0</v>
      </c>
      <c r="BS188" s="41" t="str">
        <f t="shared" si="169"/>
        <v/>
      </c>
      <c r="BT188" s="41" t="str">
        <f t="shared" si="170"/>
        <v/>
      </c>
      <c r="BU188" s="85" t="str">
        <f t="shared" si="171"/>
        <v>999:99.99</v>
      </c>
      <c r="BV188" s="85" t="str">
        <f t="shared" si="172"/>
        <v>999:99.99</v>
      </c>
      <c r="BW188" s="85" t="str">
        <f t="shared" si="173"/>
        <v>999:99.99</v>
      </c>
      <c r="BX188" s="89" t="str">
        <f t="shared" si="174"/>
        <v>1980/1/1</v>
      </c>
    </row>
    <row r="189" spans="1:81" ht="14.25" hidden="1" x14ac:dyDescent="0.15">
      <c r="A189" s="101" t="str">
        <f t="shared" si="152"/>
        <v/>
      </c>
      <c r="B189" s="64"/>
      <c r="C189" s="65"/>
      <c r="D189" s="65"/>
      <c r="E189" s="65"/>
      <c r="F189" s="66"/>
      <c r="G189" s="66"/>
      <c r="H189" s="66"/>
      <c r="I189" s="66"/>
      <c r="J189" s="66"/>
      <c r="K189" s="67"/>
      <c r="L189" s="67"/>
      <c r="M189" s="66"/>
      <c r="N189" s="67"/>
      <c r="O189" s="67"/>
      <c r="P189" s="66"/>
      <c r="Q189" s="66"/>
      <c r="R189" s="66"/>
      <c r="S189" s="66"/>
      <c r="T189" s="66"/>
      <c r="U189" s="67"/>
      <c r="V189" s="68"/>
      <c r="W189" s="67"/>
      <c r="X189" s="101" t="str">
        <f>IF(B189="","",YEAR(申込書!$B$3)-YEAR(男子申込一覧表!B189))</f>
        <v/>
      </c>
      <c r="Y189" s="138"/>
      <c r="Z189" s="101" t="str">
        <f t="shared" si="153"/>
        <v/>
      </c>
      <c r="AA189" s="12"/>
      <c r="AB189" s="71">
        <f t="shared" si="154"/>
        <v>0</v>
      </c>
      <c r="AC189" s="71">
        <f t="shared" si="155"/>
        <v>0</v>
      </c>
      <c r="AD189" s="71">
        <f t="shared" si="156"/>
        <v>0</v>
      </c>
      <c r="AE189" s="71">
        <f t="shared" si="157"/>
        <v>0</v>
      </c>
      <c r="AF189" s="71">
        <f t="shared" si="158"/>
        <v>0</v>
      </c>
      <c r="AG189" s="72" t="str">
        <f>IF(F189="","",IF(V189="",申込書!$AB$6,LEFT(V189,2)&amp;RIGHT(V189,3)))</f>
        <v/>
      </c>
      <c r="AH189" s="72" t="str">
        <f t="shared" si="159"/>
        <v/>
      </c>
      <c r="AI189" s="72" t="str">
        <f t="shared" si="160"/>
        <v/>
      </c>
      <c r="AJ189" s="73"/>
      <c r="AQ189" s="40">
        <v>182</v>
      </c>
      <c r="AR189" s="40">
        <f t="shared" si="161"/>
        <v>0</v>
      </c>
      <c r="AS189" s="40" t="str">
        <f t="shared" si="162"/>
        <v/>
      </c>
      <c r="AT189" s="56">
        <f t="shared" si="163"/>
        <v>0</v>
      </c>
      <c r="AU189" s="56" t="str">
        <f t="shared" si="164"/>
        <v/>
      </c>
      <c r="AV189" s="56" t="str">
        <f t="shared" si="165"/>
        <v/>
      </c>
      <c r="AW189" s="56" t="str">
        <f t="shared" si="166"/>
        <v/>
      </c>
      <c r="AX189" s="56" t="str">
        <f t="shared" si="167"/>
        <v/>
      </c>
      <c r="AY189" s="56">
        <v>5</v>
      </c>
      <c r="AZ189" s="56" t="str">
        <f t="shared" si="168"/>
        <v xml:space="preserve"> </v>
      </c>
      <c r="BA189" s="56">
        <v>182</v>
      </c>
      <c r="BB189" s="56" t="str">
        <f t="shared" si="175"/>
        <v/>
      </c>
      <c r="BC189" s="56" t="str">
        <f t="shared" si="176"/>
        <v>19000100</v>
      </c>
      <c r="BD189" s="56" t="str">
        <f t="shared" si="141"/>
        <v/>
      </c>
      <c r="BE189" s="56" t="str">
        <f t="shared" si="142"/>
        <v/>
      </c>
      <c r="BF189" s="56" t="str">
        <f t="shared" si="177"/>
        <v/>
      </c>
      <c r="BG189" s="56">
        <f t="shared" si="178"/>
        <v>0</v>
      </c>
      <c r="BH189" s="56">
        <f t="shared" si="179"/>
        <v>0</v>
      </c>
      <c r="BI189" s="56">
        <f t="shared" si="180"/>
        <v>0</v>
      </c>
      <c r="BJ189" s="41" t="str">
        <f t="shared" si="181"/>
        <v/>
      </c>
      <c r="BK189" s="41" t="str">
        <f t="shared" si="182"/>
        <v/>
      </c>
      <c r="BL189" s="41" t="str">
        <f t="shared" si="183"/>
        <v/>
      </c>
      <c r="BM189" s="41" t="str">
        <f t="shared" si="184"/>
        <v/>
      </c>
      <c r="BN189" s="41" t="str">
        <f t="shared" si="185"/>
        <v/>
      </c>
      <c r="BO189" s="41">
        <f t="shared" si="186"/>
        <v>0</v>
      </c>
      <c r="BP189" s="41" t="str">
        <f t="shared" si="187"/>
        <v/>
      </c>
      <c r="BQ189" s="41" t="str">
        <f t="shared" si="188"/>
        <v/>
      </c>
      <c r="BR189" s="41">
        <f t="shared" si="189"/>
        <v>0</v>
      </c>
      <c r="BS189" s="41" t="str">
        <f t="shared" si="169"/>
        <v/>
      </c>
      <c r="BT189" s="41" t="str">
        <f t="shared" si="170"/>
        <v/>
      </c>
      <c r="BU189" s="85" t="str">
        <f t="shared" si="171"/>
        <v>999:99.99</v>
      </c>
      <c r="BV189" s="85" t="str">
        <f t="shared" si="172"/>
        <v>999:99.99</v>
      </c>
      <c r="BW189" s="85" t="str">
        <f t="shared" si="173"/>
        <v>999:99.99</v>
      </c>
      <c r="BX189" s="89" t="str">
        <f t="shared" si="174"/>
        <v>1980/1/1</v>
      </c>
    </row>
    <row r="190" spans="1:81" ht="14.25" hidden="1" x14ac:dyDescent="0.15">
      <c r="A190" s="101" t="str">
        <f t="shared" si="152"/>
        <v/>
      </c>
      <c r="B190" s="64"/>
      <c r="C190" s="65"/>
      <c r="D190" s="65"/>
      <c r="E190" s="65"/>
      <c r="F190" s="66"/>
      <c r="G190" s="66"/>
      <c r="H190" s="66"/>
      <c r="I190" s="66"/>
      <c r="J190" s="66"/>
      <c r="K190" s="67"/>
      <c r="L190" s="67"/>
      <c r="M190" s="66"/>
      <c r="N190" s="67"/>
      <c r="O190" s="67"/>
      <c r="P190" s="66"/>
      <c r="Q190" s="66"/>
      <c r="R190" s="66"/>
      <c r="S190" s="66"/>
      <c r="T190" s="66"/>
      <c r="U190" s="67"/>
      <c r="V190" s="68"/>
      <c r="W190" s="67"/>
      <c r="X190" s="101" t="str">
        <f>IF(B190="","",YEAR(申込書!$B$3)-YEAR(男子申込一覧表!B190))</f>
        <v/>
      </c>
      <c r="Y190" s="138"/>
      <c r="Z190" s="101" t="str">
        <f t="shared" si="153"/>
        <v/>
      </c>
      <c r="AA190" s="12"/>
      <c r="AB190" s="71">
        <f t="shared" si="154"/>
        <v>0</v>
      </c>
      <c r="AC190" s="71">
        <f t="shared" si="155"/>
        <v>0</v>
      </c>
      <c r="AD190" s="71">
        <f t="shared" si="156"/>
        <v>0</v>
      </c>
      <c r="AE190" s="71">
        <f t="shared" si="157"/>
        <v>0</v>
      </c>
      <c r="AF190" s="71">
        <f t="shared" si="158"/>
        <v>0</v>
      </c>
      <c r="AG190" s="72" t="str">
        <f>IF(F190="","",IF(V190="",申込書!$AB$6,LEFT(V190,2)&amp;RIGHT(V190,3)))</f>
        <v/>
      </c>
      <c r="AH190" s="72" t="str">
        <f t="shared" si="159"/>
        <v/>
      </c>
      <c r="AI190" s="72" t="str">
        <f t="shared" si="160"/>
        <v/>
      </c>
      <c r="AJ190" s="73"/>
      <c r="AQ190" s="40">
        <v>183</v>
      </c>
      <c r="AR190" s="40">
        <f t="shared" si="161"/>
        <v>0</v>
      </c>
      <c r="AS190" s="40" t="str">
        <f t="shared" si="162"/>
        <v/>
      </c>
      <c r="AT190" s="56">
        <f t="shared" si="163"/>
        <v>0</v>
      </c>
      <c r="AU190" s="56" t="str">
        <f t="shared" si="164"/>
        <v/>
      </c>
      <c r="AV190" s="56" t="str">
        <f t="shared" si="165"/>
        <v/>
      </c>
      <c r="AW190" s="56" t="str">
        <f t="shared" si="166"/>
        <v/>
      </c>
      <c r="AX190" s="56" t="str">
        <f t="shared" si="167"/>
        <v/>
      </c>
      <c r="AY190" s="56">
        <v>5</v>
      </c>
      <c r="AZ190" s="56" t="str">
        <f t="shared" si="168"/>
        <v xml:space="preserve"> </v>
      </c>
      <c r="BA190" s="56">
        <v>183</v>
      </c>
      <c r="BB190" s="56" t="str">
        <f t="shared" si="175"/>
        <v/>
      </c>
      <c r="BC190" s="56" t="str">
        <f t="shared" si="176"/>
        <v>19000100</v>
      </c>
      <c r="BD190" s="56" t="str">
        <f t="shared" si="141"/>
        <v/>
      </c>
      <c r="BE190" s="56" t="str">
        <f t="shared" si="142"/>
        <v/>
      </c>
      <c r="BF190" s="56" t="str">
        <f t="shared" si="177"/>
        <v/>
      </c>
      <c r="BG190" s="56">
        <f t="shared" si="178"/>
        <v>0</v>
      </c>
      <c r="BH190" s="56">
        <f t="shared" si="179"/>
        <v>0</v>
      </c>
      <c r="BI190" s="56">
        <f t="shared" si="180"/>
        <v>0</v>
      </c>
      <c r="BJ190" s="41" t="str">
        <f t="shared" si="181"/>
        <v/>
      </c>
      <c r="BK190" s="41" t="str">
        <f t="shared" si="182"/>
        <v/>
      </c>
      <c r="BL190" s="41" t="str">
        <f t="shared" si="183"/>
        <v/>
      </c>
      <c r="BM190" s="41" t="str">
        <f t="shared" si="184"/>
        <v/>
      </c>
      <c r="BN190" s="41" t="str">
        <f t="shared" si="185"/>
        <v/>
      </c>
      <c r="BO190" s="41">
        <f t="shared" si="186"/>
        <v>0</v>
      </c>
      <c r="BP190" s="41" t="str">
        <f t="shared" si="187"/>
        <v/>
      </c>
      <c r="BQ190" s="41" t="str">
        <f t="shared" si="188"/>
        <v/>
      </c>
      <c r="BR190" s="41">
        <f t="shared" si="189"/>
        <v>0</v>
      </c>
      <c r="BS190" s="41" t="str">
        <f t="shared" si="169"/>
        <v/>
      </c>
      <c r="BT190" s="41" t="str">
        <f t="shared" si="170"/>
        <v/>
      </c>
      <c r="BU190" s="85" t="str">
        <f t="shared" si="171"/>
        <v>999:99.99</v>
      </c>
      <c r="BV190" s="85" t="str">
        <f t="shared" si="172"/>
        <v>999:99.99</v>
      </c>
      <c r="BW190" s="85" t="str">
        <f t="shared" si="173"/>
        <v>999:99.99</v>
      </c>
      <c r="BX190" s="89" t="str">
        <f t="shared" si="174"/>
        <v>1980/1/1</v>
      </c>
      <c r="BZ190" s="100"/>
      <c r="CA190" s="100"/>
      <c r="CB190" s="100"/>
      <c r="CC190" s="100"/>
    </row>
    <row r="191" spans="1:81" ht="14.25" hidden="1" x14ac:dyDescent="0.15">
      <c r="A191" s="101" t="str">
        <f t="shared" si="152"/>
        <v/>
      </c>
      <c r="B191" s="64"/>
      <c r="C191" s="65"/>
      <c r="D191" s="65"/>
      <c r="E191" s="65"/>
      <c r="F191" s="66"/>
      <c r="G191" s="66"/>
      <c r="H191" s="66"/>
      <c r="I191" s="66"/>
      <c r="J191" s="66"/>
      <c r="K191" s="67"/>
      <c r="L191" s="67"/>
      <c r="M191" s="66"/>
      <c r="N191" s="67"/>
      <c r="O191" s="67"/>
      <c r="P191" s="66"/>
      <c r="Q191" s="66"/>
      <c r="R191" s="66"/>
      <c r="S191" s="66"/>
      <c r="T191" s="66"/>
      <c r="U191" s="67"/>
      <c r="V191" s="68"/>
      <c r="W191" s="67"/>
      <c r="X191" s="101" t="str">
        <f>IF(B191="","",YEAR(申込書!$B$3)-YEAR(男子申込一覧表!B191))</f>
        <v/>
      </c>
      <c r="Y191" s="138"/>
      <c r="Z191" s="101" t="str">
        <f t="shared" si="153"/>
        <v/>
      </c>
      <c r="AA191" s="12"/>
      <c r="AB191" s="71">
        <f t="shared" si="154"/>
        <v>0</v>
      </c>
      <c r="AC191" s="71">
        <f t="shared" si="155"/>
        <v>0</v>
      </c>
      <c r="AD191" s="71">
        <f t="shared" si="156"/>
        <v>0</v>
      </c>
      <c r="AE191" s="71">
        <f t="shared" si="157"/>
        <v>0</v>
      </c>
      <c r="AF191" s="71">
        <f t="shared" si="158"/>
        <v>0</v>
      </c>
      <c r="AG191" s="72" t="str">
        <f>IF(F191="","",IF(V191="",申込書!$AB$6,LEFT(V191,2)&amp;RIGHT(V191,3)))</f>
        <v/>
      </c>
      <c r="AH191" s="72" t="str">
        <f t="shared" si="159"/>
        <v/>
      </c>
      <c r="AI191" s="72" t="str">
        <f t="shared" si="160"/>
        <v/>
      </c>
      <c r="AJ191" s="73"/>
      <c r="AQ191" s="40">
        <v>184</v>
      </c>
      <c r="AR191" s="40">
        <f t="shared" si="161"/>
        <v>0</v>
      </c>
      <c r="AS191" s="40" t="str">
        <f t="shared" si="162"/>
        <v/>
      </c>
      <c r="AT191" s="56">
        <f t="shared" si="163"/>
        <v>0</v>
      </c>
      <c r="AU191" s="56" t="str">
        <f t="shared" si="164"/>
        <v/>
      </c>
      <c r="AV191" s="56" t="str">
        <f t="shared" si="165"/>
        <v/>
      </c>
      <c r="AW191" s="56" t="str">
        <f t="shared" si="166"/>
        <v/>
      </c>
      <c r="AX191" s="56" t="str">
        <f t="shared" si="167"/>
        <v/>
      </c>
      <c r="AY191" s="56">
        <v>5</v>
      </c>
      <c r="AZ191" s="56" t="str">
        <f t="shared" si="168"/>
        <v xml:space="preserve"> </v>
      </c>
      <c r="BA191" s="56">
        <v>184</v>
      </c>
      <c r="BB191" s="56" t="str">
        <f t="shared" si="175"/>
        <v/>
      </c>
      <c r="BC191" s="56" t="str">
        <f t="shared" si="176"/>
        <v>19000100</v>
      </c>
      <c r="BD191" s="56" t="str">
        <f t="shared" si="141"/>
        <v/>
      </c>
      <c r="BE191" s="56" t="str">
        <f t="shared" si="142"/>
        <v/>
      </c>
      <c r="BF191" s="56" t="str">
        <f t="shared" si="177"/>
        <v/>
      </c>
      <c r="BG191" s="56">
        <f t="shared" si="178"/>
        <v>0</v>
      </c>
      <c r="BH191" s="56">
        <f t="shared" si="179"/>
        <v>0</v>
      </c>
      <c r="BI191" s="56">
        <f t="shared" si="180"/>
        <v>0</v>
      </c>
      <c r="BJ191" s="41" t="str">
        <f t="shared" si="181"/>
        <v/>
      </c>
      <c r="BK191" s="41" t="str">
        <f t="shared" si="182"/>
        <v/>
      </c>
      <c r="BL191" s="41" t="str">
        <f t="shared" si="183"/>
        <v/>
      </c>
      <c r="BM191" s="41" t="str">
        <f t="shared" si="184"/>
        <v/>
      </c>
      <c r="BN191" s="41" t="str">
        <f t="shared" si="185"/>
        <v/>
      </c>
      <c r="BO191" s="41">
        <f t="shared" si="186"/>
        <v>0</v>
      </c>
      <c r="BP191" s="41" t="str">
        <f t="shared" si="187"/>
        <v/>
      </c>
      <c r="BQ191" s="41" t="str">
        <f t="shared" si="188"/>
        <v/>
      </c>
      <c r="BR191" s="41">
        <f t="shared" si="189"/>
        <v>0</v>
      </c>
      <c r="BS191" s="41" t="str">
        <f t="shared" si="169"/>
        <v/>
      </c>
      <c r="BT191" s="41" t="str">
        <f t="shared" si="170"/>
        <v/>
      </c>
      <c r="BU191" s="85" t="str">
        <f t="shared" si="171"/>
        <v>999:99.99</v>
      </c>
      <c r="BV191" s="85" t="str">
        <f t="shared" si="172"/>
        <v>999:99.99</v>
      </c>
      <c r="BW191" s="85" t="str">
        <f t="shared" si="173"/>
        <v>999:99.99</v>
      </c>
      <c r="BX191" s="89" t="str">
        <f t="shared" si="174"/>
        <v>1980/1/1</v>
      </c>
      <c r="BZ191" s="100"/>
      <c r="CA191" s="100"/>
      <c r="CB191" s="100"/>
      <c r="CC191" s="100"/>
    </row>
    <row r="192" spans="1:81" ht="14.25" hidden="1" x14ac:dyDescent="0.15">
      <c r="A192" s="101" t="str">
        <f t="shared" si="152"/>
        <v/>
      </c>
      <c r="B192" s="64"/>
      <c r="C192" s="65"/>
      <c r="D192" s="65"/>
      <c r="E192" s="65"/>
      <c r="F192" s="66"/>
      <c r="G192" s="66"/>
      <c r="H192" s="66"/>
      <c r="I192" s="66"/>
      <c r="J192" s="66"/>
      <c r="K192" s="67"/>
      <c r="L192" s="67"/>
      <c r="M192" s="66"/>
      <c r="N192" s="67"/>
      <c r="O192" s="67"/>
      <c r="P192" s="66"/>
      <c r="Q192" s="66"/>
      <c r="R192" s="66"/>
      <c r="S192" s="66"/>
      <c r="T192" s="66"/>
      <c r="U192" s="67"/>
      <c r="V192" s="68"/>
      <c r="W192" s="67"/>
      <c r="X192" s="101" t="str">
        <f>IF(B192="","",YEAR(申込書!$B$3)-YEAR(男子申込一覧表!B192))</f>
        <v/>
      </c>
      <c r="Y192" s="138"/>
      <c r="Z192" s="101" t="str">
        <f t="shared" si="153"/>
        <v/>
      </c>
      <c r="AA192" s="12"/>
      <c r="AB192" s="71">
        <f t="shared" si="154"/>
        <v>0</v>
      </c>
      <c r="AC192" s="71">
        <f t="shared" si="155"/>
        <v>0</v>
      </c>
      <c r="AD192" s="71">
        <f t="shared" si="156"/>
        <v>0</v>
      </c>
      <c r="AE192" s="71">
        <f t="shared" si="157"/>
        <v>0</v>
      </c>
      <c r="AF192" s="71">
        <f t="shared" si="158"/>
        <v>0</v>
      </c>
      <c r="AG192" s="72" t="str">
        <f>IF(F192="","",IF(V192="",申込書!$AB$6,LEFT(V192,2)&amp;RIGHT(V192,3)))</f>
        <v/>
      </c>
      <c r="AH192" s="72" t="str">
        <f t="shared" si="159"/>
        <v/>
      </c>
      <c r="AI192" s="72" t="str">
        <f t="shared" si="160"/>
        <v/>
      </c>
      <c r="AJ192" s="73"/>
      <c r="AQ192" s="40">
        <v>185</v>
      </c>
      <c r="AR192" s="40">
        <f t="shared" si="161"/>
        <v>0</v>
      </c>
      <c r="AS192" s="40" t="str">
        <f t="shared" si="162"/>
        <v/>
      </c>
      <c r="AT192" s="56">
        <f t="shared" si="163"/>
        <v>0</v>
      </c>
      <c r="AU192" s="56" t="str">
        <f t="shared" si="164"/>
        <v/>
      </c>
      <c r="AV192" s="56" t="str">
        <f t="shared" si="165"/>
        <v/>
      </c>
      <c r="AW192" s="56" t="str">
        <f t="shared" si="166"/>
        <v/>
      </c>
      <c r="AX192" s="56" t="str">
        <f t="shared" si="167"/>
        <v/>
      </c>
      <c r="AY192" s="56">
        <v>5</v>
      </c>
      <c r="AZ192" s="56" t="str">
        <f t="shared" si="168"/>
        <v xml:space="preserve"> </v>
      </c>
      <c r="BA192" s="56">
        <v>185</v>
      </c>
      <c r="BB192" s="56" t="str">
        <f t="shared" si="175"/>
        <v/>
      </c>
      <c r="BC192" s="56" t="str">
        <f t="shared" si="176"/>
        <v>19000100</v>
      </c>
      <c r="BD192" s="56" t="str">
        <f t="shared" si="141"/>
        <v/>
      </c>
      <c r="BE192" s="56" t="str">
        <f t="shared" si="142"/>
        <v/>
      </c>
      <c r="BF192" s="56" t="str">
        <f t="shared" si="177"/>
        <v/>
      </c>
      <c r="BG192" s="56">
        <f t="shared" si="178"/>
        <v>0</v>
      </c>
      <c r="BH192" s="56">
        <f t="shared" si="179"/>
        <v>0</v>
      </c>
      <c r="BI192" s="56">
        <f t="shared" si="180"/>
        <v>0</v>
      </c>
      <c r="BJ192" s="41" t="str">
        <f t="shared" si="181"/>
        <v/>
      </c>
      <c r="BK192" s="41" t="str">
        <f t="shared" si="182"/>
        <v/>
      </c>
      <c r="BL192" s="41" t="str">
        <f t="shared" si="183"/>
        <v/>
      </c>
      <c r="BM192" s="41" t="str">
        <f t="shared" si="184"/>
        <v/>
      </c>
      <c r="BN192" s="41" t="str">
        <f t="shared" si="185"/>
        <v/>
      </c>
      <c r="BO192" s="41">
        <f t="shared" si="186"/>
        <v>0</v>
      </c>
      <c r="BP192" s="41" t="str">
        <f t="shared" si="187"/>
        <v/>
      </c>
      <c r="BQ192" s="41" t="str">
        <f t="shared" si="188"/>
        <v/>
      </c>
      <c r="BR192" s="41">
        <f t="shared" si="189"/>
        <v>0</v>
      </c>
      <c r="BS192" s="41" t="str">
        <f t="shared" si="169"/>
        <v/>
      </c>
      <c r="BT192" s="41" t="str">
        <f t="shared" si="170"/>
        <v/>
      </c>
      <c r="BU192" s="85" t="str">
        <f t="shared" si="171"/>
        <v>999:99.99</v>
      </c>
      <c r="BV192" s="85" t="str">
        <f t="shared" si="172"/>
        <v>999:99.99</v>
      </c>
      <c r="BW192" s="85" t="str">
        <f t="shared" si="173"/>
        <v>999:99.99</v>
      </c>
      <c r="BX192" s="89" t="str">
        <f t="shared" si="174"/>
        <v>1980/1/1</v>
      </c>
      <c r="BZ192" s="100"/>
      <c r="CA192" s="100"/>
      <c r="CB192" s="100"/>
      <c r="CC192" s="100"/>
    </row>
    <row r="193" spans="1:81" ht="14.25" hidden="1" x14ac:dyDescent="0.15">
      <c r="A193" s="101" t="str">
        <f t="shared" si="152"/>
        <v/>
      </c>
      <c r="B193" s="64"/>
      <c r="C193" s="65"/>
      <c r="D193" s="65"/>
      <c r="E193" s="65"/>
      <c r="F193" s="66"/>
      <c r="G193" s="66"/>
      <c r="H193" s="66"/>
      <c r="I193" s="66"/>
      <c r="J193" s="66"/>
      <c r="K193" s="67"/>
      <c r="L193" s="67"/>
      <c r="M193" s="66"/>
      <c r="N193" s="67"/>
      <c r="O193" s="67"/>
      <c r="P193" s="66"/>
      <c r="Q193" s="66"/>
      <c r="R193" s="66"/>
      <c r="S193" s="66"/>
      <c r="T193" s="66"/>
      <c r="U193" s="67"/>
      <c r="V193" s="68"/>
      <c r="W193" s="67"/>
      <c r="X193" s="101" t="str">
        <f>IF(B193="","",YEAR(申込書!$B$3)-YEAR(男子申込一覧表!B193))</f>
        <v/>
      </c>
      <c r="Y193" s="138"/>
      <c r="Z193" s="101" t="str">
        <f t="shared" si="153"/>
        <v/>
      </c>
      <c r="AA193" s="12"/>
      <c r="AB193" s="71">
        <f t="shared" si="154"/>
        <v>0</v>
      </c>
      <c r="AC193" s="71">
        <f t="shared" si="155"/>
        <v>0</v>
      </c>
      <c r="AD193" s="71">
        <f t="shared" si="156"/>
        <v>0</v>
      </c>
      <c r="AE193" s="71">
        <f t="shared" si="157"/>
        <v>0</v>
      </c>
      <c r="AF193" s="71">
        <f t="shared" si="158"/>
        <v>0</v>
      </c>
      <c r="AG193" s="72" t="str">
        <f>IF(F193="","",IF(V193="",申込書!$AB$6,LEFT(V193,2)&amp;RIGHT(V193,3)))</f>
        <v/>
      </c>
      <c r="AH193" s="72" t="str">
        <f t="shared" si="159"/>
        <v/>
      </c>
      <c r="AI193" s="72" t="str">
        <f t="shared" si="160"/>
        <v/>
      </c>
      <c r="AJ193" s="73"/>
      <c r="AQ193" s="40">
        <v>186</v>
      </c>
      <c r="AR193" s="40">
        <f t="shared" si="161"/>
        <v>0</v>
      </c>
      <c r="AS193" s="40" t="str">
        <f t="shared" si="162"/>
        <v/>
      </c>
      <c r="AT193" s="56">
        <f t="shared" si="163"/>
        <v>0</v>
      </c>
      <c r="AU193" s="56" t="str">
        <f t="shared" si="164"/>
        <v/>
      </c>
      <c r="AV193" s="56" t="str">
        <f t="shared" si="165"/>
        <v/>
      </c>
      <c r="AW193" s="56" t="str">
        <f t="shared" si="166"/>
        <v/>
      </c>
      <c r="AX193" s="56" t="str">
        <f t="shared" si="167"/>
        <v/>
      </c>
      <c r="AY193" s="56">
        <v>5</v>
      </c>
      <c r="AZ193" s="56" t="str">
        <f t="shared" si="168"/>
        <v xml:space="preserve"> </v>
      </c>
      <c r="BA193" s="56">
        <v>186</v>
      </c>
      <c r="BB193" s="56" t="str">
        <f t="shared" si="175"/>
        <v/>
      </c>
      <c r="BC193" s="56" t="str">
        <f t="shared" si="176"/>
        <v>19000100</v>
      </c>
      <c r="BD193" s="56" t="str">
        <f t="shared" si="141"/>
        <v/>
      </c>
      <c r="BE193" s="56" t="str">
        <f t="shared" si="142"/>
        <v/>
      </c>
      <c r="BF193" s="56" t="str">
        <f t="shared" si="177"/>
        <v/>
      </c>
      <c r="BG193" s="56">
        <f t="shared" si="178"/>
        <v>0</v>
      </c>
      <c r="BH193" s="56">
        <f t="shared" si="179"/>
        <v>0</v>
      </c>
      <c r="BI193" s="56">
        <f t="shared" si="180"/>
        <v>0</v>
      </c>
      <c r="BJ193" s="41" t="str">
        <f t="shared" si="181"/>
        <v/>
      </c>
      <c r="BK193" s="41" t="str">
        <f t="shared" si="182"/>
        <v/>
      </c>
      <c r="BL193" s="41" t="str">
        <f t="shared" si="183"/>
        <v/>
      </c>
      <c r="BM193" s="41" t="str">
        <f t="shared" si="184"/>
        <v/>
      </c>
      <c r="BN193" s="41" t="str">
        <f t="shared" si="185"/>
        <v/>
      </c>
      <c r="BO193" s="41">
        <f t="shared" si="186"/>
        <v>0</v>
      </c>
      <c r="BP193" s="41" t="str">
        <f t="shared" si="187"/>
        <v/>
      </c>
      <c r="BQ193" s="41" t="str">
        <f t="shared" si="188"/>
        <v/>
      </c>
      <c r="BR193" s="41">
        <f t="shared" si="189"/>
        <v>0</v>
      </c>
      <c r="BS193" s="41" t="str">
        <f t="shared" si="169"/>
        <v/>
      </c>
      <c r="BT193" s="41" t="str">
        <f t="shared" si="170"/>
        <v/>
      </c>
      <c r="BU193" s="85" t="str">
        <f t="shared" si="171"/>
        <v>999:99.99</v>
      </c>
      <c r="BV193" s="85" t="str">
        <f t="shared" si="172"/>
        <v>999:99.99</v>
      </c>
      <c r="BW193" s="85" t="str">
        <f t="shared" si="173"/>
        <v>999:99.99</v>
      </c>
      <c r="BX193" s="89" t="str">
        <f t="shared" si="174"/>
        <v>1980/1/1</v>
      </c>
      <c r="BZ193" s="100"/>
      <c r="CA193" s="100"/>
      <c r="CB193" s="100"/>
      <c r="CC193" s="100"/>
    </row>
    <row r="194" spans="1:81" ht="14.25" hidden="1" x14ac:dyDescent="0.15">
      <c r="A194" s="101" t="str">
        <f t="shared" si="152"/>
        <v/>
      </c>
      <c r="B194" s="64"/>
      <c r="C194" s="65"/>
      <c r="D194" s="65"/>
      <c r="E194" s="65"/>
      <c r="F194" s="66"/>
      <c r="G194" s="66"/>
      <c r="H194" s="66"/>
      <c r="I194" s="66"/>
      <c r="J194" s="66"/>
      <c r="K194" s="67"/>
      <c r="L194" s="67"/>
      <c r="M194" s="66"/>
      <c r="N194" s="67"/>
      <c r="O194" s="67"/>
      <c r="P194" s="66"/>
      <c r="Q194" s="66"/>
      <c r="R194" s="66"/>
      <c r="S194" s="66"/>
      <c r="T194" s="66"/>
      <c r="U194" s="67"/>
      <c r="V194" s="68"/>
      <c r="W194" s="67"/>
      <c r="X194" s="101" t="str">
        <f>IF(B194="","",YEAR(申込書!$B$3)-YEAR(男子申込一覧表!B194))</f>
        <v/>
      </c>
      <c r="Y194" s="138"/>
      <c r="Z194" s="101" t="str">
        <f t="shared" si="153"/>
        <v/>
      </c>
      <c r="AA194" s="12"/>
      <c r="AB194" s="71">
        <f t="shared" si="154"/>
        <v>0</v>
      </c>
      <c r="AC194" s="71">
        <f t="shared" si="155"/>
        <v>0</v>
      </c>
      <c r="AD194" s="71">
        <f t="shared" si="156"/>
        <v>0</v>
      </c>
      <c r="AE194" s="71">
        <f t="shared" si="157"/>
        <v>0</v>
      </c>
      <c r="AF194" s="71">
        <f t="shared" si="158"/>
        <v>0</v>
      </c>
      <c r="AG194" s="72" t="str">
        <f>IF(F194="","",IF(V194="",申込書!$AB$6,LEFT(V194,2)&amp;RIGHT(V194,3)))</f>
        <v/>
      </c>
      <c r="AH194" s="72" t="str">
        <f t="shared" si="159"/>
        <v/>
      </c>
      <c r="AI194" s="72" t="str">
        <f t="shared" si="160"/>
        <v/>
      </c>
      <c r="AJ194" s="73"/>
      <c r="AQ194" s="40">
        <v>187</v>
      </c>
      <c r="AR194" s="40">
        <f t="shared" si="161"/>
        <v>0</v>
      </c>
      <c r="AS194" s="40" t="str">
        <f t="shared" si="162"/>
        <v/>
      </c>
      <c r="AT194" s="56">
        <f t="shared" si="163"/>
        <v>0</v>
      </c>
      <c r="AU194" s="56" t="str">
        <f t="shared" si="164"/>
        <v/>
      </c>
      <c r="AV194" s="56" t="str">
        <f t="shared" si="165"/>
        <v/>
      </c>
      <c r="AW194" s="56" t="str">
        <f t="shared" si="166"/>
        <v/>
      </c>
      <c r="AX194" s="56" t="str">
        <f t="shared" si="167"/>
        <v/>
      </c>
      <c r="AY194" s="56">
        <v>5</v>
      </c>
      <c r="AZ194" s="56" t="str">
        <f t="shared" si="168"/>
        <v xml:space="preserve"> </v>
      </c>
      <c r="BA194" s="56">
        <v>187</v>
      </c>
      <c r="BB194" s="56" t="str">
        <f t="shared" si="175"/>
        <v/>
      </c>
      <c r="BC194" s="56" t="str">
        <f t="shared" si="176"/>
        <v>19000100</v>
      </c>
      <c r="BD194" s="56" t="str">
        <f t="shared" si="141"/>
        <v/>
      </c>
      <c r="BE194" s="56" t="str">
        <f t="shared" si="142"/>
        <v/>
      </c>
      <c r="BF194" s="56" t="str">
        <f t="shared" si="177"/>
        <v/>
      </c>
      <c r="BG194" s="56">
        <f t="shared" si="178"/>
        <v>0</v>
      </c>
      <c r="BH194" s="56">
        <f t="shared" si="179"/>
        <v>0</v>
      </c>
      <c r="BI194" s="56">
        <f t="shared" si="180"/>
        <v>0</v>
      </c>
      <c r="BJ194" s="41" t="str">
        <f t="shared" si="181"/>
        <v/>
      </c>
      <c r="BK194" s="41" t="str">
        <f t="shared" si="182"/>
        <v/>
      </c>
      <c r="BL194" s="41" t="str">
        <f t="shared" si="183"/>
        <v/>
      </c>
      <c r="BM194" s="41" t="str">
        <f t="shared" si="184"/>
        <v/>
      </c>
      <c r="BN194" s="41" t="str">
        <f t="shared" si="185"/>
        <v/>
      </c>
      <c r="BO194" s="41">
        <f t="shared" si="186"/>
        <v>0</v>
      </c>
      <c r="BP194" s="41" t="str">
        <f t="shared" si="187"/>
        <v/>
      </c>
      <c r="BQ194" s="41" t="str">
        <f t="shared" si="188"/>
        <v/>
      </c>
      <c r="BR194" s="41">
        <f t="shared" si="189"/>
        <v>0</v>
      </c>
      <c r="BS194" s="41" t="str">
        <f t="shared" si="169"/>
        <v/>
      </c>
      <c r="BT194" s="41" t="str">
        <f t="shared" si="170"/>
        <v/>
      </c>
      <c r="BU194" s="85" t="str">
        <f t="shared" si="171"/>
        <v>999:99.99</v>
      </c>
      <c r="BV194" s="85" t="str">
        <f t="shared" si="172"/>
        <v>999:99.99</v>
      </c>
      <c r="BW194" s="85" t="str">
        <f t="shared" si="173"/>
        <v>999:99.99</v>
      </c>
      <c r="BX194" s="89" t="str">
        <f t="shared" si="174"/>
        <v>1980/1/1</v>
      </c>
      <c r="BZ194" s="100"/>
      <c r="CA194" s="100"/>
      <c r="CB194" s="100"/>
      <c r="CC194" s="100"/>
    </row>
    <row r="195" spans="1:81" ht="14.25" hidden="1" x14ac:dyDescent="0.15">
      <c r="A195" s="101" t="str">
        <f t="shared" si="152"/>
        <v/>
      </c>
      <c r="B195" s="64"/>
      <c r="C195" s="65"/>
      <c r="D195" s="65"/>
      <c r="E195" s="65"/>
      <c r="F195" s="66"/>
      <c r="G195" s="66"/>
      <c r="H195" s="66"/>
      <c r="I195" s="66"/>
      <c r="J195" s="66"/>
      <c r="K195" s="67"/>
      <c r="L195" s="67"/>
      <c r="M195" s="66"/>
      <c r="N195" s="67"/>
      <c r="O195" s="67"/>
      <c r="P195" s="66"/>
      <c r="Q195" s="66"/>
      <c r="R195" s="66"/>
      <c r="S195" s="66"/>
      <c r="T195" s="66"/>
      <c r="U195" s="67"/>
      <c r="V195" s="68"/>
      <c r="W195" s="67"/>
      <c r="X195" s="101" t="str">
        <f>IF(B195="","",YEAR(申込書!$B$3)-YEAR(男子申込一覧表!B195))</f>
        <v/>
      </c>
      <c r="Y195" s="138"/>
      <c r="Z195" s="101" t="str">
        <f t="shared" si="153"/>
        <v/>
      </c>
      <c r="AA195" s="12"/>
      <c r="AB195" s="71">
        <f t="shared" si="154"/>
        <v>0</v>
      </c>
      <c r="AC195" s="71">
        <f t="shared" si="155"/>
        <v>0</v>
      </c>
      <c r="AD195" s="71">
        <f t="shared" si="156"/>
        <v>0</v>
      </c>
      <c r="AE195" s="71">
        <f t="shared" si="157"/>
        <v>0</v>
      </c>
      <c r="AF195" s="71">
        <f t="shared" si="158"/>
        <v>0</v>
      </c>
      <c r="AG195" s="72" t="str">
        <f>IF(F195="","",IF(V195="",申込書!$AB$6,LEFT(V195,2)&amp;RIGHT(V195,3)))</f>
        <v/>
      </c>
      <c r="AH195" s="72" t="str">
        <f t="shared" si="159"/>
        <v/>
      </c>
      <c r="AI195" s="72" t="str">
        <f t="shared" si="160"/>
        <v/>
      </c>
      <c r="AJ195" s="73"/>
      <c r="AQ195" s="40">
        <v>188</v>
      </c>
      <c r="AR195" s="40">
        <f t="shared" si="161"/>
        <v>0</v>
      </c>
      <c r="AS195" s="40" t="str">
        <f t="shared" si="162"/>
        <v/>
      </c>
      <c r="AT195" s="56">
        <f t="shared" si="163"/>
        <v>0</v>
      </c>
      <c r="AU195" s="56" t="str">
        <f t="shared" si="164"/>
        <v/>
      </c>
      <c r="AV195" s="56" t="str">
        <f t="shared" si="165"/>
        <v/>
      </c>
      <c r="AW195" s="56" t="str">
        <f t="shared" si="166"/>
        <v/>
      </c>
      <c r="AX195" s="56" t="str">
        <f t="shared" si="167"/>
        <v/>
      </c>
      <c r="AY195" s="56">
        <v>5</v>
      </c>
      <c r="AZ195" s="56" t="str">
        <f t="shared" si="168"/>
        <v xml:space="preserve"> </v>
      </c>
      <c r="BA195" s="56">
        <v>188</v>
      </c>
      <c r="BB195" s="56" t="str">
        <f t="shared" si="175"/>
        <v/>
      </c>
      <c r="BC195" s="56" t="str">
        <f t="shared" si="176"/>
        <v>19000100</v>
      </c>
      <c r="BD195" s="56" t="str">
        <f t="shared" si="141"/>
        <v/>
      </c>
      <c r="BE195" s="56" t="str">
        <f t="shared" si="142"/>
        <v/>
      </c>
      <c r="BF195" s="56" t="str">
        <f t="shared" si="177"/>
        <v/>
      </c>
      <c r="BG195" s="56">
        <f t="shared" si="178"/>
        <v>0</v>
      </c>
      <c r="BH195" s="56">
        <f t="shared" si="179"/>
        <v>0</v>
      </c>
      <c r="BI195" s="56">
        <f t="shared" si="180"/>
        <v>0</v>
      </c>
      <c r="BJ195" s="41" t="str">
        <f t="shared" si="181"/>
        <v/>
      </c>
      <c r="BK195" s="41" t="str">
        <f t="shared" si="182"/>
        <v/>
      </c>
      <c r="BL195" s="41" t="str">
        <f t="shared" si="183"/>
        <v/>
      </c>
      <c r="BM195" s="41" t="str">
        <f t="shared" si="184"/>
        <v/>
      </c>
      <c r="BN195" s="41" t="str">
        <f t="shared" si="185"/>
        <v/>
      </c>
      <c r="BO195" s="41">
        <f t="shared" si="186"/>
        <v>0</v>
      </c>
      <c r="BP195" s="41" t="str">
        <f t="shared" si="187"/>
        <v/>
      </c>
      <c r="BQ195" s="41" t="str">
        <f t="shared" si="188"/>
        <v/>
      </c>
      <c r="BR195" s="41">
        <f t="shared" si="189"/>
        <v>0</v>
      </c>
      <c r="BS195" s="41" t="str">
        <f t="shared" si="169"/>
        <v/>
      </c>
      <c r="BT195" s="41" t="str">
        <f t="shared" si="170"/>
        <v/>
      </c>
      <c r="BU195" s="85" t="str">
        <f t="shared" si="171"/>
        <v>999:99.99</v>
      </c>
      <c r="BV195" s="85" t="str">
        <f t="shared" si="172"/>
        <v>999:99.99</v>
      </c>
      <c r="BW195" s="85" t="str">
        <f t="shared" si="173"/>
        <v>999:99.99</v>
      </c>
      <c r="BX195" s="89" t="str">
        <f t="shared" si="174"/>
        <v>1980/1/1</v>
      </c>
      <c r="BZ195" s="100"/>
      <c r="CA195" s="100"/>
      <c r="CB195" s="100"/>
      <c r="CC195" s="100"/>
    </row>
    <row r="196" spans="1:81" ht="14.25" hidden="1" x14ac:dyDescent="0.15">
      <c r="A196" s="101" t="str">
        <f t="shared" si="152"/>
        <v/>
      </c>
      <c r="B196" s="64"/>
      <c r="C196" s="65"/>
      <c r="D196" s="65"/>
      <c r="E196" s="65"/>
      <c r="F196" s="66"/>
      <c r="G196" s="66"/>
      <c r="H196" s="66"/>
      <c r="I196" s="66"/>
      <c r="J196" s="66"/>
      <c r="K196" s="67"/>
      <c r="L196" s="67"/>
      <c r="M196" s="66"/>
      <c r="N196" s="67"/>
      <c r="O196" s="67"/>
      <c r="P196" s="66"/>
      <c r="Q196" s="66"/>
      <c r="R196" s="66"/>
      <c r="S196" s="66"/>
      <c r="T196" s="66"/>
      <c r="U196" s="67"/>
      <c r="V196" s="68"/>
      <c r="W196" s="67"/>
      <c r="X196" s="101" t="str">
        <f>IF(B196="","",YEAR(申込書!$B$3)-YEAR(男子申込一覧表!B196))</f>
        <v/>
      </c>
      <c r="Y196" s="138"/>
      <c r="Z196" s="101" t="str">
        <f t="shared" si="153"/>
        <v/>
      </c>
      <c r="AA196" s="12"/>
      <c r="AB196" s="71">
        <f t="shared" si="154"/>
        <v>0</v>
      </c>
      <c r="AC196" s="71">
        <f t="shared" si="155"/>
        <v>0</v>
      </c>
      <c r="AD196" s="71">
        <f t="shared" si="156"/>
        <v>0</v>
      </c>
      <c r="AE196" s="71">
        <f t="shared" si="157"/>
        <v>0</v>
      </c>
      <c r="AF196" s="71">
        <f t="shared" si="158"/>
        <v>0</v>
      </c>
      <c r="AG196" s="72" t="str">
        <f>IF(F196="","",IF(V196="",申込書!$AB$6,LEFT(V196,2)&amp;RIGHT(V196,3)))</f>
        <v/>
      </c>
      <c r="AH196" s="72" t="str">
        <f t="shared" si="159"/>
        <v/>
      </c>
      <c r="AI196" s="72" t="str">
        <f t="shared" si="160"/>
        <v/>
      </c>
      <c r="AJ196" s="73"/>
      <c r="AQ196" s="40">
        <v>189</v>
      </c>
      <c r="AR196" s="40">
        <f t="shared" si="161"/>
        <v>0</v>
      </c>
      <c r="AS196" s="40" t="str">
        <f t="shared" si="162"/>
        <v/>
      </c>
      <c r="AT196" s="56">
        <f t="shared" si="163"/>
        <v>0</v>
      </c>
      <c r="AU196" s="56" t="str">
        <f t="shared" si="164"/>
        <v/>
      </c>
      <c r="AV196" s="56" t="str">
        <f t="shared" si="165"/>
        <v/>
      </c>
      <c r="AW196" s="56" t="str">
        <f t="shared" si="166"/>
        <v/>
      </c>
      <c r="AX196" s="56" t="str">
        <f t="shared" si="167"/>
        <v/>
      </c>
      <c r="AY196" s="56">
        <v>5</v>
      </c>
      <c r="AZ196" s="56" t="str">
        <f t="shared" si="168"/>
        <v xml:space="preserve"> </v>
      </c>
      <c r="BA196" s="56">
        <v>189</v>
      </c>
      <c r="BB196" s="56" t="str">
        <f t="shared" si="175"/>
        <v/>
      </c>
      <c r="BC196" s="56" t="str">
        <f t="shared" si="176"/>
        <v>19000100</v>
      </c>
      <c r="BD196" s="56" t="str">
        <f t="shared" si="141"/>
        <v/>
      </c>
      <c r="BE196" s="56" t="str">
        <f t="shared" si="142"/>
        <v/>
      </c>
      <c r="BF196" s="56" t="str">
        <f t="shared" si="177"/>
        <v/>
      </c>
      <c r="BG196" s="56">
        <f t="shared" si="178"/>
        <v>0</v>
      </c>
      <c r="BH196" s="56">
        <f t="shared" si="179"/>
        <v>0</v>
      </c>
      <c r="BI196" s="56">
        <f t="shared" si="180"/>
        <v>0</v>
      </c>
      <c r="BJ196" s="41" t="str">
        <f t="shared" si="181"/>
        <v/>
      </c>
      <c r="BK196" s="41" t="str">
        <f t="shared" si="182"/>
        <v/>
      </c>
      <c r="BL196" s="41" t="str">
        <f t="shared" si="183"/>
        <v/>
      </c>
      <c r="BM196" s="41" t="str">
        <f t="shared" si="184"/>
        <v/>
      </c>
      <c r="BN196" s="41" t="str">
        <f t="shared" si="185"/>
        <v/>
      </c>
      <c r="BO196" s="41">
        <f t="shared" si="186"/>
        <v>0</v>
      </c>
      <c r="BP196" s="41" t="str">
        <f t="shared" si="187"/>
        <v/>
      </c>
      <c r="BQ196" s="41" t="str">
        <f t="shared" si="188"/>
        <v/>
      </c>
      <c r="BR196" s="41">
        <f t="shared" si="189"/>
        <v>0</v>
      </c>
      <c r="BS196" s="41" t="str">
        <f t="shared" si="169"/>
        <v/>
      </c>
      <c r="BT196" s="41" t="str">
        <f t="shared" si="170"/>
        <v/>
      </c>
      <c r="BU196" s="85" t="str">
        <f t="shared" si="171"/>
        <v>999:99.99</v>
      </c>
      <c r="BV196" s="85" t="str">
        <f t="shared" si="172"/>
        <v>999:99.99</v>
      </c>
      <c r="BW196" s="85" t="str">
        <f t="shared" si="173"/>
        <v>999:99.99</v>
      </c>
      <c r="BX196" s="89" t="str">
        <f t="shared" si="174"/>
        <v>1980/1/1</v>
      </c>
      <c r="BZ196" s="100"/>
      <c r="CA196" s="100"/>
      <c r="CB196" s="100"/>
      <c r="CC196" s="100"/>
    </row>
    <row r="197" spans="1:81" ht="14.25" hidden="1" x14ac:dyDescent="0.15">
      <c r="A197" s="101" t="str">
        <f t="shared" si="152"/>
        <v/>
      </c>
      <c r="B197" s="64"/>
      <c r="C197" s="65"/>
      <c r="D197" s="65"/>
      <c r="E197" s="65"/>
      <c r="F197" s="66"/>
      <c r="G197" s="66"/>
      <c r="H197" s="66"/>
      <c r="I197" s="66"/>
      <c r="J197" s="66"/>
      <c r="K197" s="67"/>
      <c r="L197" s="67"/>
      <c r="M197" s="66"/>
      <c r="N197" s="67"/>
      <c r="O197" s="67"/>
      <c r="P197" s="66"/>
      <c r="Q197" s="66"/>
      <c r="R197" s="66"/>
      <c r="S197" s="66"/>
      <c r="T197" s="66"/>
      <c r="U197" s="67"/>
      <c r="V197" s="68"/>
      <c r="W197" s="67"/>
      <c r="X197" s="101" t="str">
        <f>IF(B197="","",YEAR(申込書!$B$3)-YEAR(男子申込一覧表!B197))</f>
        <v/>
      </c>
      <c r="Y197" s="138"/>
      <c r="Z197" s="101" t="str">
        <f t="shared" si="153"/>
        <v/>
      </c>
      <c r="AA197" s="12"/>
      <c r="AB197" s="71">
        <f t="shared" si="154"/>
        <v>0</v>
      </c>
      <c r="AC197" s="71">
        <f t="shared" si="155"/>
        <v>0</v>
      </c>
      <c r="AD197" s="71">
        <f t="shared" si="156"/>
        <v>0</v>
      </c>
      <c r="AE197" s="71">
        <f t="shared" si="157"/>
        <v>0</v>
      </c>
      <c r="AF197" s="71">
        <f t="shared" si="158"/>
        <v>0</v>
      </c>
      <c r="AG197" s="72" t="str">
        <f>IF(F197="","",IF(V197="",申込書!$AB$6,LEFT(V197,2)&amp;RIGHT(V197,3)))</f>
        <v/>
      </c>
      <c r="AH197" s="72" t="str">
        <f t="shared" si="159"/>
        <v/>
      </c>
      <c r="AI197" s="72" t="str">
        <f t="shared" si="160"/>
        <v/>
      </c>
      <c r="AJ197" s="73"/>
      <c r="AQ197" s="40">
        <v>190</v>
      </c>
      <c r="AR197" s="40">
        <f t="shared" si="161"/>
        <v>0</v>
      </c>
      <c r="AS197" s="40" t="str">
        <f t="shared" si="162"/>
        <v/>
      </c>
      <c r="AT197" s="56">
        <f t="shared" si="163"/>
        <v>0</v>
      </c>
      <c r="AU197" s="56" t="str">
        <f t="shared" si="164"/>
        <v/>
      </c>
      <c r="AV197" s="56" t="str">
        <f t="shared" si="165"/>
        <v/>
      </c>
      <c r="AW197" s="56" t="str">
        <f t="shared" si="166"/>
        <v/>
      </c>
      <c r="AX197" s="56" t="str">
        <f t="shared" si="167"/>
        <v/>
      </c>
      <c r="AY197" s="56">
        <v>5</v>
      </c>
      <c r="AZ197" s="56" t="str">
        <f t="shared" si="168"/>
        <v xml:space="preserve"> </v>
      </c>
      <c r="BA197" s="56">
        <v>190</v>
      </c>
      <c r="BB197" s="56" t="str">
        <f t="shared" si="175"/>
        <v/>
      </c>
      <c r="BC197" s="56" t="str">
        <f t="shared" si="176"/>
        <v>19000100</v>
      </c>
      <c r="BD197" s="56" t="str">
        <f t="shared" si="141"/>
        <v/>
      </c>
      <c r="BE197" s="56" t="str">
        <f t="shared" si="142"/>
        <v/>
      </c>
      <c r="BF197" s="56" t="str">
        <f t="shared" si="177"/>
        <v/>
      </c>
      <c r="BG197" s="56">
        <f t="shared" si="178"/>
        <v>0</v>
      </c>
      <c r="BH197" s="56">
        <f t="shared" si="179"/>
        <v>0</v>
      </c>
      <c r="BI197" s="56">
        <f t="shared" si="180"/>
        <v>0</v>
      </c>
      <c r="BJ197" s="41" t="str">
        <f t="shared" si="181"/>
        <v/>
      </c>
      <c r="BK197" s="41" t="str">
        <f t="shared" si="182"/>
        <v/>
      </c>
      <c r="BL197" s="41" t="str">
        <f t="shared" si="183"/>
        <v/>
      </c>
      <c r="BM197" s="41" t="str">
        <f t="shared" si="184"/>
        <v/>
      </c>
      <c r="BN197" s="41" t="str">
        <f t="shared" si="185"/>
        <v/>
      </c>
      <c r="BO197" s="41">
        <f t="shared" si="186"/>
        <v>0</v>
      </c>
      <c r="BP197" s="41" t="str">
        <f t="shared" si="187"/>
        <v/>
      </c>
      <c r="BQ197" s="41" t="str">
        <f t="shared" si="188"/>
        <v/>
      </c>
      <c r="BR197" s="41">
        <f t="shared" si="189"/>
        <v>0</v>
      </c>
      <c r="BS197" s="41" t="str">
        <f t="shared" si="169"/>
        <v/>
      </c>
      <c r="BT197" s="41" t="str">
        <f t="shared" si="170"/>
        <v/>
      </c>
      <c r="BU197" s="85" t="str">
        <f t="shared" si="171"/>
        <v>999:99.99</v>
      </c>
      <c r="BV197" s="85" t="str">
        <f t="shared" si="172"/>
        <v>999:99.99</v>
      </c>
      <c r="BW197" s="85" t="str">
        <f t="shared" si="173"/>
        <v>999:99.99</v>
      </c>
      <c r="BX197" s="89" t="str">
        <f t="shared" si="174"/>
        <v>1980/1/1</v>
      </c>
      <c r="BZ197" s="100"/>
      <c r="CA197" s="100"/>
      <c r="CB197" s="100"/>
      <c r="CC197" s="100"/>
    </row>
    <row r="198" spans="1:81" ht="14.25" hidden="1" x14ac:dyDescent="0.15">
      <c r="A198" s="101" t="str">
        <f t="shared" si="152"/>
        <v/>
      </c>
      <c r="B198" s="64"/>
      <c r="C198" s="65"/>
      <c r="D198" s="65"/>
      <c r="E198" s="65"/>
      <c r="F198" s="66"/>
      <c r="G198" s="66"/>
      <c r="H198" s="66"/>
      <c r="I198" s="66"/>
      <c r="J198" s="66"/>
      <c r="K198" s="67"/>
      <c r="L198" s="67"/>
      <c r="M198" s="66"/>
      <c r="N198" s="67"/>
      <c r="O198" s="67"/>
      <c r="P198" s="66"/>
      <c r="Q198" s="66"/>
      <c r="R198" s="66"/>
      <c r="S198" s="66"/>
      <c r="T198" s="66"/>
      <c r="U198" s="67"/>
      <c r="V198" s="68"/>
      <c r="W198" s="67"/>
      <c r="X198" s="101" t="str">
        <f>IF(B198="","",YEAR(申込書!$B$3)-YEAR(男子申込一覧表!B198))</f>
        <v/>
      </c>
      <c r="Y198" s="138"/>
      <c r="Z198" s="101" t="str">
        <f t="shared" si="153"/>
        <v/>
      </c>
      <c r="AA198" s="12"/>
      <c r="AB198" s="71">
        <f t="shared" si="154"/>
        <v>0</v>
      </c>
      <c r="AC198" s="71">
        <f t="shared" si="155"/>
        <v>0</v>
      </c>
      <c r="AD198" s="71">
        <f t="shared" si="156"/>
        <v>0</v>
      </c>
      <c r="AE198" s="71">
        <f t="shared" si="157"/>
        <v>0</v>
      </c>
      <c r="AF198" s="71">
        <f t="shared" si="158"/>
        <v>0</v>
      </c>
      <c r="AG198" s="72" t="str">
        <f>IF(F198="","",IF(V198="",申込書!$AB$6,LEFT(V198,2)&amp;RIGHT(V198,3)))</f>
        <v/>
      </c>
      <c r="AH198" s="72" t="str">
        <f t="shared" si="159"/>
        <v/>
      </c>
      <c r="AI198" s="72" t="str">
        <f t="shared" si="160"/>
        <v/>
      </c>
      <c r="AJ198" s="73"/>
      <c r="AQ198" s="40">
        <v>191</v>
      </c>
      <c r="AR198" s="40">
        <f t="shared" si="161"/>
        <v>0</v>
      </c>
      <c r="AS198" s="40" t="str">
        <f t="shared" si="162"/>
        <v/>
      </c>
      <c r="AT198" s="56">
        <f t="shared" si="163"/>
        <v>0</v>
      </c>
      <c r="AU198" s="56" t="str">
        <f t="shared" si="164"/>
        <v/>
      </c>
      <c r="AV198" s="56" t="str">
        <f t="shared" si="165"/>
        <v/>
      </c>
      <c r="AW198" s="56" t="str">
        <f t="shared" si="166"/>
        <v/>
      </c>
      <c r="AX198" s="56" t="str">
        <f t="shared" si="167"/>
        <v/>
      </c>
      <c r="AY198" s="56">
        <v>5</v>
      </c>
      <c r="AZ198" s="56" t="str">
        <f t="shared" si="168"/>
        <v xml:space="preserve"> </v>
      </c>
      <c r="BA198" s="56">
        <v>191</v>
      </c>
      <c r="BB198" s="56" t="str">
        <f t="shared" si="175"/>
        <v/>
      </c>
      <c r="BC198" s="56" t="str">
        <f t="shared" si="176"/>
        <v>19000100</v>
      </c>
      <c r="BD198" s="56" t="str">
        <f t="shared" si="141"/>
        <v/>
      </c>
      <c r="BE198" s="56" t="str">
        <f t="shared" si="142"/>
        <v/>
      </c>
      <c r="BF198" s="56" t="str">
        <f t="shared" si="177"/>
        <v/>
      </c>
      <c r="BG198" s="56">
        <f t="shared" si="178"/>
        <v>0</v>
      </c>
      <c r="BH198" s="56">
        <f t="shared" si="179"/>
        <v>0</v>
      </c>
      <c r="BI198" s="56">
        <f t="shared" si="180"/>
        <v>0</v>
      </c>
      <c r="BJ198" s="41" t="str">
        <f t="shared" si="181"/>
        <v/>
      </c>
      <c r="BK198" s="41" t="str">
        <f t="shared" si="182"/>
        <v/>
      </c>
      <c r="BL198" s="41" t="str">
        <f t="shared" si="183"/>
        <v/>
      </c>
      <c r="BM198" s="41" t="str">
        <f t="shared" si="184"/>
        <v/>
      </c>
      <c r="BN198" s="41" t="str">
        <f t="shared" si="185"/>
        <v/>
      </c>
      <c r="BO198" s="41">
        <f t="shared" si="186"/>
        <v>0</v>
      </c>
      <c r="BP198" s="41" t="str">
        <f t="shared" si="187"/>
        <v/>
      </c>
      <c r="BQ198" s="41" t="str">
        <f t="shared" si="188"/>
        <v/>
      </c>
      <c r="BR198" s="41">
        <f t="shared" si="189"/>
        <v>0</v>
      </c>
      <c r="BS198" s="41" t="str">
        <f t="shared" si="169"/>
        <v/>
      </c>
      <c r="BT198" s="41" t="str">
        <f t="shared" si="170"/>
        <v/>
      </c>
      <c r="BU198" s="85" t="str">
        <f t="shared" si="171"/>
        <v>999:99.99</v>
      </c>
      <c r="BV198" s="85" t="str">
        <f t="shared" si="172"/>
        <v>999:99.99</v>
      </c>
      <c r="BW198" s="85" t="str">
        <f t="shared" si="173"/>
        <v>999:99.99</v>
      </c>
      <c r="BX198" s="89" t="str">
        <f t="shared" si="174"/>
        <v>1980/1/1</v>
      </c>
      <c r="BZ198" s="100"/>
      <c r="CA198" s="100"/>
      <c r="CB198" s="100"/>
      <c r="CC198" s="100"/>
    </row>
    <row r="199" spans="1:81" ht="14.25" hidden="1" x14ac:dyDescent="0.15">
      <c r="A199" s="101" t="str">
        <f t="shared" si="152"/>
        <v/>
      </c>
      <c r="B199" s="64"/>
      <c r="C199" s="65"/>
      <c r="D199" s="65"/>
      <c r="E199" s="65"/>
      <c r="F199" s="66"/>
      <c r="G199" s="66"/>
      <c r="H199" s="66"/>
      <c r="I199" s="66"/>
      <c r="J199" s="66"/>
      <c r="K199" s="67"/>
      <c r="L199" s="67"/>
      <c r="M199" s="66"/>
      <c r="N199" s="67"/>
      <c r="O199" s="67"/>
      <c r="P199" s="66"/>
      <c r="Q199" s="66"/>
      <c r="R199" s="66"/>
      <c r="S199" s="66"/>
      <c r="T199" s="66"/>
      <c r="U199" s="67"/>
      <c r="V199" s="68"/>
      <c r="W199" s="67"/>
      <c r="X199" s="101" t="str">
        <f>IF(B199="","",YEAR(申込書!$B$3)-YEAR(男子申込一覧表!B199))</f>
        <v/>
      </c>
      <c r="Y199" s="138"/>
      <c r="Z199" s="101" t="str">
        <f t="shared" si="153"/>
        <v/>
      </c>
      <c r="AA199" s="12"/>
      <c r="AB199" s="71">
        <f t="shared" si="154"/>
        <v>0</v>
      </c>
      <c r="AC199" s="71">
        <f t="shared" si="155"/>
        <v>0</v>
      </c>
      <c r="AD199" s="71">
        <f t="shared" si="156"/>
        <v>0</v>
      </c>
      <c r="AE199" s="71">
        <f t="shared" si="157"/>
        <v>0</v>
      </c>
      <c r="AF199" s="71">
        <f t="shared" si="158"/>
        <v>0</v>
      </c>
      <c r="AG199" s="72" t="str">
        <f>IF(F199="","",IF(V199="",申込書!$AB$6,LEFT(V199,2)&amp;RIGHT(V199,3)))</f>
        <v/>
      </c>
      <c r="AH199" s="72" t="str">
        <f t="shared" si="159"/>
        <v/>
      </c>
      <c r="AI199" s="72" t="str">
        <f t="shared" si="160"/>
        <v/>
      </c>
      <c r="AJ199" s="73"/>
      <c r="AQ199" s="40">
        <v>192</v>
      </c>
      <c r="AR199" s="40">
        <f t="shared" si="161"/>
        <v>0</v>
      </c>
      <c r="AS199" s="40" t="str">
        <f t="shared" si="162"/>
        <v/>
      </c>
      <c r="AT199" s="56">
        <f t="shared" si="163"/>
        <v>0</v>
      </c>
      <c r="AU199" s="56" t="str">
        <f t="shared" si="164"/>
        <v/>
      </c>
      <c r="AV199" s="56" t="str">
        <f t="shared" si="165"/>
        <v/>
      </c>
      <c r="AW199" s="56" t="str">
        <f t="shared" si="166"/>
        <v/>
      </c>
      <c r="AX199" s="56" t="str">
        <f t="shared" si="167"/>
        <v/>
      </c>
      <c r="AY199" s="56">
        <v>5</v>
      </c>
      <c r="AZ199" s="56" t="str">
        <f t="shared" si="168"/>
        <v xml:space="preserve"> </v>
      </c>
      <c r="BA199" s="56">
        <v>192</v>
      </c>
      <c r="BB199" s="56" t="str">
        <f t="shared" si="175"/>
        <v/>
      </c>
      <c r="BC199" s="56" t="str">
        <f t="shared" si="176"/>
        <v>19000100</v>
      </c>
      <c r="BD199" s="56" t="str">
        <f t="shared" ref="BD199:BD207" si="190">IF(B199="","",4)</f>
        <v/>
      </c>
      <c r="BE199" s="56" t="str">
        <f t="shared" ref="BE199:BE207" si="191">IF(B199="","",IF(ISERROR(VLOOKUP($Y199,$CA$21:$CC$26,3,0)),"",VLOOKUP($Y199,$CA$21:$CC$26,3,0)))</f>
        <v/>
      </c>
      <c r="BF199" s="56" t="str">
        <f t="shared" si="177"/>
        <v/>
      </c>
      <c r="BG199" s="56">
        <f t="shared" si="178"/>
        <v>0</v>
      </c>
      <c r="BH199" s="56">
        <f t="shared" si="179"/>
        <v>0</v>
      </c>
      <c r="BI199" s="56">
        <f t="shared" si="180"/>
        <v>0</v>
      </c>
      <c r="BJ199" s="41" t="str">
        <f t="shared" si="181"/>
        <v/>
      </c>
      <c r="BK199" s="41" t="str">
        <f t="shared" si="182"/>
        <v/>
      </c>
      <c r="BL199" s="41" t="str">
        <f t="shared" si="183"/>
        <v/>
      </c>
      <c r="BM199" s="41" t="str">
        <f t="shared" si="184"/>
        <v/>
      </c>
      <c r="BN199" s="41" t="str">
        <f t="shared" si="185"/>
        <v/>
      </c>
      <c r="BO199" s="41">
        <f t="shared" si="186"/>
        <v>0</v>
      </c>
      <c r="BP199" s="41" t="str">
        <f t="shared" si="187"/>
        <v/>
      </c>
      <c r="BQ199" s="41" t="str">
        <f t="shared" si="188"/>
        <v/>
      </c>
      <c r="BR199" s="41">
        <f t="shared" si="189"/>
        <v>0</v>
      </c>
      <c r="BS199" s="41" t="str">
        <f t="shared" si="169"/>
        <v/>
      </c>
      <c r="BT199" s="41" t="str">
        <f t="shared" si="170"/>
        <v/>
      </c>
      <c r="BU199" s="85" t="str">
        <f t="shared" si="171"/>
        <v>999:99.99</v>
      </c>
      <c r="BV199" s="85" t="str">
        <f t="shared" si="172"/>
        <v>999:99.99</v>
      </c>
      <c r="BW199" s="85" t="str">
        <f t="shared" si="173"/>
        <v>999:99.99</v>
      </c>
      <c r="BX199" s="89" t="str">
        <f t="shared" si="174"/>
        <v>1980/1/1</v>
      </c>
      <c r="BZ199" s="100"/>
      <c r="CA199" s="100"/>
      <c r="CB199" s="100"/>
      <c r="CC199" s="100"/>
    </row>
    <row r="200" spans="1:81" ht="14.25" hidden="1" x14ac:dyDescent="0.15">
      <c r="A200" s="101" t="str">
        <f t="shared" si="152"/>
        <v/>
      </c>
      <c r="B200" s="64"/>
      <c r="C200" s="65"/>
      <c r="D200" s="65"/>
      <c r="E200" s="65"/>
      <c r="F200" s="66"/>
      <c r="G200" s="66"/>
      <c r="H200" s="66"/>
      <c r="I200" s="66"/>
      <c r="J200" s="66"/>
      <c r="K200" s="67"/>
      <c r="L200" s="67"/>
      <c r="M200" s="66"/>
      <c r="N200" s="67"/>
      <c r="O200" s="67"/>
      <c r="P200" s="66"/>
      <c r="Q200" s="66"/>
      <c r="R200" s="66"/>
      <c r="S200" s="66"/>
      <c r="T200" s="66"/>
      <c r="U200" s="67"/>
      <c r="V200" s="68"/>
      <c r="W200" s="67"/>
      <c r="X200" s="101" t="str">
        <f>IF(B200="","",YEAR(申込書!$B$3)-YEAR(男子申込一覧表!B200))</f>
        <v/>
      </c>
      <c r="Y200" s="138"/>
      <c r="Z200" s="101" t="str">
        <f t="shared" si="153"/>
        <v/>
      </c>
      <c r="AA200" s="12"/>
      <c r="AB200" s="71">
        <f t="shared" si="154"/>
        <v>0</v>
      </c>
      <c r="AC200" s="71">
        <f t="shared" si="155"/>
        <v>0</v>
      </c>
      <c r="AD200" s="71">
        <f t="shared" si="156"/>
        <v>0</v>
      </c>
      <c r="AE200" s="71">
        <f t="shared" si="157"/>
        <v>0</v>
      </c>
      <c r="AF200" s="71">
        <f t="shared" si="158"/>
        <v>0</v>
      </c>
      <c r="AG200" s="72" t="str">
        <f>IF(F200="","",IF(V200="",申込書!$AB$6,LEFT(V200,2)&amp;RIGHT(V200,3)))</f>
        <v/>
      </c>
      <c r="AH200" s="72" t="str">
        <f t="shared" si="159"/>
        <v/>
      </c>
      <c r="AI200" s="72" t="str">
        <f t="shared" si="160"/>
        <v/>
      </c>
      <c r="AJ200" s="73"/>
      <c r="AQ200" s="40">
        <v>193</v>
      </c>
      <c r="AR200" s="40">
        <f t="shared" si="161"/>
        <v>0</v>
      </c>
      <c r="AS200" s="40" t="str">
        <f t="shared" si="162"/>
        <v/>
      </c>
      <c r="AT200" s="56">
        <f t="shared" si="163"/>
        <v>0</v>
      </c>
      <c r="AU200" s="56" t="str">
        <f t="shared" si="164"/>
        <v/>
      </c>
      <c r="AV200" s="56" t="str">
        <f t="shared" si="165"/>
        <v/>
      </c>
      <c r="AW200" s="56" t="str">
        <f t="shared" si="166"/>
        <v/>
      </c>
      <c r="AX200" s="56" t="str">
        <f t="shared" si="167"/>
        <v/>
      </c>
      <c r="AY200" s="56">
        <v>5</v>
      </c>
      <c r="AZ200" s="56" t="str">
        <f t="shared" si="168"/>
        <v xml:space="preserve"> </v>
      </c>
      <c r="BA200" s="56">
        <v>193</v>
      </c>
      <c r="BB200" s="56" t="str">
        <f t="shared" si="175"/>
        <v/>
      </c>
      <c r="BC200" s="56" t="str">
        <f t="shared" si="176"/>
        <v>19000100</v>
      </c>
      <c r="BD200" s="56" t="str">
        <f t="shared" si="190"/>
        <v/>
      </c>
      <c r="BE200" s="56" t="str">
        <f t="shared" si="191"/>
        <v/>
      </c>
      <c r="BF200" s="56" t="str">
        <f t="shared" si="177"/>
        <v/>
      </c>
      <c r="BG200" s="56">
        <f t="shared" si="178"/>
        <v>0</v>
      </c>
      <c r="BH200" s="56">
        <f t="shared" si="179"/>
        <v>0</v>
      </c>
      <c r="BI200" s="56">
        <f t="shared" si="180"/>
        <v>0</v>
      </c>
      <c r="BJ200" s="41" t="str">
        <f t="shared" si="181"/>
        <v/>
      </c>
      <c r="BK200" s="41" t="str">
        <f t="shared" si="182"/>
        <v/>
      </c>
      <c r="BL200" s="41" t="str">
        <f t="shared" si="183"/>
        <v/>
      </c>
      <c r="BM200" s="41" t="str">
        <f t="shared" si="184"/>
        <v/>
      </c>
      <c r="BN200" s="41" t="str">
        <f t="shared" si="185"/>
        <v/>
      </c>
      <c r="BO200" s="41">
        <f t="shared" si="186"/>
        <v>0</v>
      </c>
      <c r="BP200" s="41" t="str">
        <f t="shared" si="187"/>
        <v/>
      </c>
      <c r="BQ200" s="41" t="str">
        <f t="shared" si="188"/>
        <v/>
      </c>
      <c r="BR200" s="41">
        <f t="shared" si="189"/>
        <v>0</v>
      </c>
      <c r="BS200" s="41" t="str">
        <f t="shared" si="169"/>
        <v/>
      </c>
      <c r="BT200" s="41" t="str">
        <f t="shared" si="170"/>
        <v/>
      </c>
      <c r="BU200" s="85" t="str">
        <f t="shared" si="171"/>
        <v>999:99.99</v>
      </c>
      <c r="BV200" s="85" t="str">
        <f t="shared" si="172"/>
        <v>999:99.99</v>
      </c>
      <c r="BW200" s="85" t="str">
        <f t="shared" si="173"/>
        <v>999:99.99</v>
      </c>
      <c r="BX200" s="89" t="str">
        <f t="shared" si="174"/>
        <v>1980/1/1</v>
      </c>
    </row>
    <row r="201" spans="1:81" ht="14.25" hidden="1" x14ac:dyDescent="0.15">
      <c r="A201" s="101" t="str">
        <f t="shared" si="152"/>
        <v/>
      </c>
      <c r="B201" s="64"/>
      <c r="C201" s="65"/>
      <c r="D201" s="65"/>
      <c r="E201" s="65"/>
      <c r="F201" s="66"/>
      <c r="G201" s="66"/>
      <c r="H201" s="66"/>
      <c r="I201" s="66"/>
      <c r="J201" s="66"/>
      <c r="K201" s="67"/>
      <c r="L201" s="67"/>
      <c r="M201" s="66"/>
      <c r="N201" s="67"/>
      <c r="O201" s="67"/>
      <c r="P201" s="66"/>
      <c r="Q201" s="66"/>
      <c r="R201" s="66"/>
      <c r="S201" s="66"/>
      <c r="T201" s="66"/>
      <c r="U201" s="67"/>
      <c r="V201" s="68"/>
      <c r="W201" s="67"/>
      <c r="X201" s="101" t="str">
        <f>IF(B201="","",YEAR(申込書!$B$3)-YEAR(男子申込一覧表!B201))</f>
        <v/>
      </c>
      <c r="Y201" s="138"/>
      <c r="Z201" s="101" t="str">
        <f t="shared" si="153"/>
        <v/>
      </c>
      <c r="AA201" s="12"/>
      <c r="AB201" s="71">
        <f t="shared" si="154"/>
        <v>0</v>
      </c>
      <c r="AC201" s="71">
        <f t="shared" si="155"/>
        <v>0</v>
      </c>
      <c r="AD201" s="71">
        <f t="shared" si="156"/>
        <v>0</v>
      </c>
      <c r="AE201" s="71">
        <f t="shared" si="157"/>
        <v>0</v>
      </c>
      <c r="AF201" s="71">
        <f t="shared" si="158"/>
        <v>0</v>
      </c>
      <c r="AG201" s="72" t="str">
        <f>IF(F201="","",IF(V201="",申込書!$AB$6,LEFT(V201,2)&amp;RIGHT(V201,3)))</f>
        <v/>
      </c>
      <c r="AH201" s="72" t="str">
        <f t="shared" si="159"/>
        <v/>
      </c>
      <c r="AI201" s="72" t="str">
        <f t="shared" si="160"/>
        <v/>
      </c>
      <c r="AJ201" s="73"/>
      <c r="AQ201" s="40">
        <v>194</v>
      </c>
      <c r="AR201" s="40">
        <f t="shared" si="161"/>
        <v>0</v>
      </c>
      <c r="AS201" s="40" t="str">
        <f t="shared" si="162"/>
        <v/>
      </c>
      <c r="AT201" s="56">
        <f t="shared" si="163"/>
        <v>0</v>
      </c>
      <c r="AU201" s="56" t="str">
        <f t="shared" si="164"/>
        <v/>
      </c>
      <c r="AV201" s="56" t="str">
        <f t="shared" si="165"/>
        <v/>
      </c>
      <c r="AW201" s="56" t="str">
        <f t="shared" si="166"/>
        <v/>
      </c>
      <c r="AX201" s="56" t="str">
        <f t="shared" si="167"/>
        <v/>
      </c>
      <c r="AY201" s="56">
        <v>5</v>
      </c>
      <c r="AZ201" s="56" t="str">
        <f t="shared" si="168"/>
        <v xml:space="preserve"> </v>
      </c>
      <c r="BA201" s="56">
        <v>194</v>
      </c>
      <c r="BB201" s="56" t="str">
        <f t="shared" si="175"/>
        <v/>
      </c>
      <c r="BC201" s="56" t="str">
        <f t="shared" si="176"/>
        <v>19000100</v>
      </c>
      <c r="BD201" s="56" t="str">
        <f t="shared" si="190"/>
        <v/>
      </c>
      <c r="BE201" s="56" t="str">
        <f t="shared" si="191"/>
        <v/>
      </c>
      <c r="BF201" s="56" t="str">
        <f t="shared" si="177"/>
        <v/>
      </c>
      <c r="BG201" s="56">
        <f t="shared" si="178"/>
        <v>0</v>
      </c>
      <c r="BH201" s="56">
        <f t="shared" si="179"/>
        <v>0</v>
      </c>
      <c r="BI201" s="56">
        <f t="shared" si="180"/>
        <v>0</v>
      </c>
      <c r="BJ201" s="41" t="str">
        <f t="shared" si="181"/>
        <v/>
      </c>
      <c r="BK201" s="41" t="str">
        <f t="shared" si="182"/>
        <v/>
      </c>
      <c r="BL201" s="41" t="str">
        <f t="shared" si="183"/>
        <v/>
      </c>
      <c r="BM201" s="41" t="str">
        <f t="shared" si="184"/>
        <v/>
      </c>
      <c r="BN201" s="41" t="str">
        <f t="shared" si="185"/>
        <v/>
      </c>
      <c r="BO201" s="41">
        <f t="shared" si="186"/>
        <v>0</v>
      </c>
      <c r="BP201" s="41" t="str">
        <f t="shared" si="187"/>
        <v/>
      </c>
      <c r="BQ201" s="41" t="str">
        <f t="shared" si="188"/>
        <v/>
      </c>
      <c r="BR201" s="41">
        <f t="shared" si="189"/>
        <v>0</v>
      </c>
      <c r="BS201" s="41" t="str">
        <f t="shared" si="169"/>
        <v/>
      </c>
      <c r="BT201" s="41" t="str">
        <f t="shared" si="170"/>
        <v/>
      </c>
      <c r="BU201" s="85" t="str">
        <f t="shared" si="171"/>
        <v>999:99.99</v>
      </c>
      <c r="BV201" s="85" t="str">
        <f t="shared" si="172"/>
        <v>999:99.99</v>
      </c>
      <c r="BW201" s="85" t="str">
        <f t="shared" si="173"/>
        <v>999:99.99</v>
      </c>
      <c r="BX201" s="89" t="str">
        <f t="shared" si="174"/>
        <v>1980/1/1</v>
      </c>
    </row>
    <row r="202" spans="1:81" ht="14.25" hidden="1" x14ac:dyDescent="0.15">
      <c r="A202" s="101" t="str">
        <f t="shared" si="152"/>
        <v/>
      </c>
      <c r="B202" s="64"/>
      <c r="C202" s="65"/>
      <c r="D202" s="65"/>
      <c r="E202" s="65"/>
      <c r="F202" s="66"/>
      <c r="G202" s="66"/>
      <c r="H202" s="66"/>
      <c r="I202" s="66"/>
      <c r="J202" s="66"/>
      <c r="K202" s="67"/>
      <c r="L202" s="67"/>
      <c r="M202" s="66"/>
      <c r="N202" s="67"/>
      <c r="O202" s="67"/>
      <c r="P202" s="66"/>
      <c r="Q202" s="66"/>
      <c r="R202" s="66"/>
      <c r="S202" s="66"/>
      <c r="T202" s="66"/>
      <c r="U202" s="67"/>
      <c r="V202" s="68"/>
      <c r="W202" s="67"/>
      <c r="X202" s="101" t="str">
        <f>IF(B202="","",YEAR(申込書!$B$3)-YEAR(男子申込一覧表!B202))</f>
        <v/>
      </c>
      <c r="Y202" s="138"/>
      <c r="Z202" s="101" t="str">
        <f t="shared" si="153"/>
        <v/>
      </c>
      <c r="AA202" s="12"/>
      <c r="AB202" s="71">
        <f t="shared" si="154"/>
        <v>0</v>
      </c>
      <c r="AC202" s="71">
        <f t="shared" si="155"/>
        <v>0</v>
      </c>
      <c r="AD202" s="71">
        <f t="shared" si="156"/>
        <v>0</v>
      </c>
      <c r="AE202" s="71">
        <f t="shared" si="157"/>
        <v>0</v>
      </c>
      <c r="AF202" s="71">
        <f t="shared" si="158"/>
        <v>0</v>
      </c>
      <c r="AG202" s="72" t="str">
        <f>IF(F202="","",IF(V202="",申込書!$AB$6,LEFT(V202,2)&amp;RIGHT(V202,3)))</f>
        <v/>
      </c>
      <c r="AH202" s="72" t="str">
        <f t="shared" si="159"/>
        <v/>
      </c>
      <c r="AI202" s="72" t="str">
        <f t="shared" si="160"/>
        <v/>
      </c>
      <c r="AJ202" s="73"/>
      <c r="AQ202" s="40">
        <v>195</v>
      </c>
      <c r="AR202" s="40">
        <f t="shared" si="161"/>
        <v>0</v>
      </c>
      <c r="AS202" s="40" t="str">
        <f t="shared" si="162"/>
        <v/>
      </c>
      <c r="AT202" s="56">
        <f t="shared" si="163"/>
        <v>0</v>
      </c>
      <c r="AU202" s="56" t="str">
        <f t="shared" si="164"/>
        <v/>
      </c>
      <c r="AV202" s="56" t="str">
        <f t="shared" si="165"/>
        <v/>
      </c>
      <c r="AW202" s="56" t="str">
        <f t="shared" si="166"/>
        <v/>
      </c>
      <c r="AX202" s="56" t="str">
        <f t="shared" si="167"/>
        <v/>
      </c>
      <c r="AY202" s="56">
        <v>5</v>
      </c>
      <c r="AZ202" s="56" t="str">
        <f t="shared" si="168"/>
        <v xml:space="preserve"> </v>
      </c>
      <c r="BA202" s="56">
        <v>195</v>
      </c>
      <c r="BB202" s="56" t="str">
        <f t="shared" si="175"/>
        <v/>
      </c>
      <c r="BC202" s="56" t="str">
        <f t="shared" si="176"/>
        <v>19000100</v>
      </c>
      <c r="BD202" s="56" t="str">
        <f t="shared" si="190"/>
        <v/>
      </c>
      <c r="BE202" s="56" t="str">
        <f t="shared" si="191"/>
        <v/>
      </c>
      <c r="BF202" s="56" t="str">
        <f t="shared" si="177"/>
        <v/>
      </c>
      <c r="BG202" s="56">
        <f t="shared" si="178"/>
        <v>0</v>
      </c>
      <c r="BH202" s="56">
        <f t="shared" si="179"/>
        <v>0</v>
      </c>
      <c r="BI202" s="56">
        <f t="shared" si="180"/>
        <v>0</v>
      </c>
      <c r="BJ202" s="41" t="str">
        <f t="shared" si="181"/>
        <v/>
      </c>
      <c r="BK202" s="41" t="str">
        <f t="shared" si="182"/>
        <v/>
      </c>
      <c r="BL202" s="41" t="str">
        <f t="shared" si="183"/>
        <v/>
      </c>
      <c r="BM202" s="41" t="str">
        <f t="shared" si="184"/>
        <v/>
      </c>
      <c r="BN202" s="41" t="str">
        <f t="shared" si="185"/>
        <v/>
      </c>
      <c r="BO202" s="41">
        <f t="shared" si="186"/>
        <v>0</v>
      </c>
      <c r="BP202" s="41" t="str">
        <f t="shared" si="187"/>
        <v/>
      </c>
      <c r="BQ202" s="41" t="str">
        <f t="shared" si="188"/>
        <v/>
      </c>
      <c r="BR202" s="41">
        <f t="shared" si="189"/>
        <v>0</v>
      </c>
      <c r="BS202" s="41" t="str">
        <f t="shared" si="169"/>
        <v/>
      </c>
      <c r="BT202" s="41" t="str">
        <f t="shared" si="170"/>
        <v/>
      </c>
      <c r="BU202" s="85" t="str">
        <f t="shared" si="171"/>
        <v>999:99.99</v>
      </c>
      <c r="BV202" s="85" t="str">
        <f t="shared" si="172"/>
        <v>999:99.99</v>
      </c>
      <c r="BW202" s="85" t="str">
        <f t="shared" si="173"/>
        <v>999:99.99</v>
      </c>
      <c r="BX202" s="89" t="str">
        <f t="shared" si="174"/>
        <v>1980/1/1</v>
      </c>
    </row>
    <row r="203" spans="1:81" ht="14.25" hidden="1" x14ac:dyDescent="0.15">
      <c r="A203" s="101" t="str">
        <f t="shared" si="152"/>
        <v/>
      </c>
      <c r="B203" s="64"/>
      <c r="C203" s="65"/>
      <c r="D203" s="65"/>
      <c r="E203" s="65"/>
      <c r="F203" s="66"/>
      <c r="G203" s="66"/>
      <c r="H203" s="66"/>
      <c r="I203" s="66"/>
      <c r="J203" s="66"/>
      <c r="K203" s="67"/>
      <c r="L203" s="67"/>
      <c r="M203" s="66"/>
      <c r="N203" s="67"/>
      <c r="O203" s="67"/>
      <c r="P203" s="66"/>
      <c r="Q203" s="66"/>
      <c r="R203" s="66"/>
      <c r="S203" s="66"/>
      <c r="T203" s="66"/>
      <c r="U203" s="67"/>
      <c r="V203" s="68"/>
      <c r="W203" s="67"/>
      <c r="X203" s="101" t="str">
        <f>IF(B203="","",YEAR(申込書!$B$3)-YEAR(男子申込一覧表!B203))</f>
        <v/>
      </c>
      <c r="Y203" s="138"/>
      <c r="Z203" s="101" t="str">
        <f t="shared" si="153"/>
        <v/>
      </c>
      <c r="AA203" s="12"/>
      <c r="AB203" s="71">
        <f t="shared" si="154"/>
        <v>0</v>
      </c>
      <c r="AC203" s="71">
        <f t="shared" si="155"/>
        <v>0</v>
      </c>
      <c r="AD203" s="71">
        <f t="shared" si="156"/>
        <v>0</v>
      </c>
      <c r="AE203" s="71">
        <f t="shared" si="157"/>
        <v>0</v>
      </c>
      <c r="AF203" s="71">
        <f t="shared" si="158"/>
        <v>0</v>
      </c>
      <c r="AG203" s="72" t="str">
        <f>IF(F203="","",IF(V203="",申込書!$AB$6,LEFT(V203,2)&amp;RIGHT(V203,3)))</f>
        <v/>
      </c>
      <c r="AH203" s="72" t="str">
        <f t="shared" si="159"/>
        <v/>
      </c>
      <c r="AI203" s="72" t="str">
        <f t="shared" si="160"/>
        <v/>
      </c>
      <c r="AJ203" s="73"/>
      <c r="AQ203" s="40">
        <v>196</v>
      </c>
      <c r="AR203" s="40">
        <f t="shared" si="161"/>
        <v>0</v>
      </c>
      <c r="AS203" s="40" t="str">
        <f t="shared" si="162"/>
        <v/>
      </c>
      <c r="AT203" s="56">
        <f t="shared" si="163"/>
        <v>0</v>
      </c>
      <c r="AU203" s="56" t="str">
        <f t="shared" si="164"/>
        <v/>
      </c>
      <c r="AV203" s="56" t="str">
        <f t="shared" si="165"/>
        <v/>
      </c>
      <c r="AW203" s="56" t="str">
        <f t="shared" si="166"/>
        <v/>
      </c>
      <c r="AX203" s="56" t="str">
        <f t="shared" si="167"/>
        <v/>
      </c>
      <c r="AY203" s="56">
        <v>5</v>
      </c>
      <c r="AZ203" s="56" t="str">
        <f t="shared" si="168"/>
        <v xml:space="preserve"> </v>
      </c>
      <c r="BA203" s="56">
        <v>196</v>
      </c>
      <c r="BB203" s="56" t="str">
        <f t="shared" si="175"/>
        <v/>
      </c>
      <c r="BC203" s="56" t="str">
        <f t="shared" si="176"/>
        <v>19000100</v>
      </c>
      <c r="BD203" s="56" t="str">
        <f t="shared" si="190"/>
        <v/>
      </c>
      <c r="BE203" s="56" t="str">
        <f t="shared" si="191"/>
        <v/>
      </c>
      <c r="BF203" s="56" t="str">
        <f t="shared" si="177"/>
        <v/>
      </c>
      <c r="BG203" s="56">
        <f t="shared" si="178"/>
        <v>0</v>
      </c>
      <c r="BH203" s="56">
        <f t="shared" si="179"/>
        <v>0</v>
      </c>
      <c r="BI203" s="56">
        <f t="shared" si="180"/>
        <v>0</v>
      </c>
      <c r="BJ203" s="41" t="str">
        <f t="shared" si="181"/>
        <v/>
      </c>
      <c r="BK203" s="41" t="str">
        <f t="shared" si="182"/>
        <v/>
      </c>
      <c r="BL203" s="41" t="str">
        <f t="shared" si="183"/>
        <v/>
      </c>
      <c r="BM203" s="41" t="str">
        <f t="shared" si="184"/>
        <v/>
      </c>
      <c r="BN203" s="41" t="str">
        <f t="shared" si="185"/>
        <v/>
      </c>
      <c r="BO203" s="41">
        <f t="shared" si="186"/>
        <v>0</v>
      </c>
      <c r="BP203" s="41" t="str">
        <f t="shared" si="187"/>
        <v/>
      </c>
      <c r="BQ203" s="41" t="str">
        <f t="shared" si="188"/>
        <v/>
      </c>
      <c r="BR203" s="41">
        <f t="shared" si="189"/>
        <v>0</v>
      </c>
      <c r="BS203" s="41" t="str">
        <f t="shared" si="169"/>
        <v/>
      </c>
      <c r="BT203" s="41" t="str">
        <f t="shared" si="170"/>
        <v/>
      </c>
      <c r="BU203" s="85" t="str">
        <f t="shared" si="171"/>
        <v>999:99.99</v>
      </c>
      <c r="BV203" s="85" t="str">
        <f t="shared" si="172"/>
        <v>999:99.99</v>
      </c>
      <c r="BW203" s="85" t="str">
        <f t="shared" si="173"/>
        <v>999:99.99</v>
      </c>
      <c r="BX203" s="89" t="str">
        <f t="shared" si="174"/>
        <v>1980/1/1</v>
      </c>
    </row>
    <row r="204" spans="1:81" ht="14.25" hidden="1" x14ac:dyDescent="0.15">
      <c r="A204" s="101" t="str">
        <f t="shared" si="152"/>
        <v/>
      </c>
      <c r="B204" s="64"/>
      <c r="C204" s="65"/>
      <c r="D204" s="65"/>
      <c r="E204" s="65"/>
      <c r="F204" s="66"/>
      <c r="G204" s="66"/>
      <c r="H204" s="66"/>
      <c r="I204" s="66"/>
      <c r="J204" s="66"/>
      <c r="K204" s="67"/>
      <c r="L204" s="67"/>
      <c r="M204" s="66"/>
      <c r="N204" s="67"/>
      <c r="O204" s="67"/>
      <c r="P204" s="66"/>
      <c r="Q204" s="66"/>
      <c r="R204" s="66"/>
      <c r="S204" s="66"/>
      <c r="T204" s="66"/>
      <c r="U204" s="67"/>
      <c r="V204" s="68"/>
      <c r="W204" s="67"/>
      <c r="X204" s="101" t="str">
        <f>IF(B204="","",YEAR(申込書!$B$3)-YEAR(男子申込一覧表!B204))</f>
        <v/>
      </c>
      <c r="Y204" s="138"/>
      <c r="Z204" s="101" t="str">
        <f t="shared" si="153"/>
        <v/>
      </c>
      <c r="AA204" s="12"/>
      <c r="AB204" s="71">
        <f t="shared" si="154"/>
        <v>0</v>
      </c>
      <c r="AC204" s="71">
        <f t="shared" si="155"/>
        <v>0</v>
      </c>
      <c r="AD204" s="71">
        <f t="shared" si="156"/>
        <v>0</v>
      </c>
      <c r="AE204" s="71">
        <f t="shared" si="157"/>
        <v>0</v>
      </c>
      <c r="AF204" s="71">
        <f t="shared" si="158"/>
        <v>0</v>
      </c>
      <c r="AG204" s="72" t="str">
        <f>IF(F204="","",IF(V204="",申込書!$AB$6,LEFT(V204,2)&amp;RIGHT(V204,3)))</f>
        <v/>
      </c>
      <c r="AH204" s="72" t="str">
        <f t="shared" si="159"/>
        <v/>
      </c>
      <c r="AI204" s="72" t="str">
        <f t="shared" si="160"/>
        <v/>
      </c>
      <c r="AJ204" s="73"/>
      <c r="AQ204" s="40">
        <v>197</v>
      </c>
      <c r="AR204" s="40">
        <f t="shared" si="161"/>
        <v>0</v>
      </c>
      <c r="AS204" s="40" t="str">
        <f t="shared" si="162"/>
        <v/>
      </c>
      <c r="AT204" s="56">
        <f t="shared" si="163"/>
        <v>0</v>
      </c>
      <c r="AU204" s="56" t="str">
        <f t="shared" si="164"/>
        <v/>
      </c>
      <c r="AV204" s="56" t="str">
        <f t="shared" si="165"/>
        <v/>
      </c>
      <c r="AW204" s="56" t="str">
        <f t="shared" si="166"/>
        <v/>
      </c>
      <c r="AX204" s="56" t="str">
        <f t="shared" si="167"/>
        <v/>
      </c>
      <c r="AY204" s="56">
        <v>5</v>
      </c>
      <c r="AZ204" s="56" t="str">
        <f t="shared" si="168"/>
        <v xml:space="preserve"> </v>
      </c>
      <c r="BA204" s="56">
        <v>197</v>
      </c>
      <c r="BB204" s="56" t="str">
        <f t="shared" si="175"/>
        <v/>
      </c>
      <c r="BC204" s="56" t="str">
        <f t="shared" si="176"/>
        <v>19000100</v>
      </c>
      <c r="BD204" s="56" t="str">
        <f t="shared" si="190"/>
        <v/>
      </c>
      <c r="BE204" s="56" t="str">
        <f t="shared" si="191"/>
        <v/>
      </c>
      <c r="BF204" s="56" t="str">
        <f t="shared" si="177"/>
        <v/>
      </c>
      <c r="BG204" s="56">
        <f t="shared" si="178"/>
        <v>0</v>
      </c>
      <c r="BH204" s="56">
        <f t="shared" si="179"/>
        <v>0</v>
      </c>
      <c r="BI204" s="56">
        <f t="shared" si="180"/>
        <v>0</v>
      </c>
      <c r="BJ204" s="41" t="str">
        <f t="shared" si="181"/>
        <v/>
      </c>
      <c r="BK204" s="41" t="str">
        <f t="shared" si="182"/>
        <v/>
      </c>
      <c r="BL204" s="41" t="str">
        <f t="shared" si="183"/>
        <v/>
      </c>
      <c r="BM204" s="41" t="str">
        <f t="shared" si="184"/>
        <v/>
      </c>
      <c r="BN204" s="41" t="str">
        <f t="shared" si="185"/>
        <v/>
      </c>
      <c r="BO204" s="41">
        <f t="shared" si="186"/>
        <v>0</v>
      </c>
      <c r="BP204" s="41" t="str">
        <f t="shared" si="187"/>
        <v/>
      </c>
      <c r="BQ204" s="41" t="str">
        <f t="shared" si="188"/>
        <v/>
      </c>
      <c r="BR204" s="41">
        <f t="shared" si="189"/>
        <v>0</v>
      </c>
      <c r="BS204" s="41" t="str">
        <f t="shared" si="169"/>
        <v/>
      </c>
      <c r="BT204" s="41" t="str">
        <f t="shared" si="170"/>
        <v/>
      </c>
      <c r="BU204" s="85" t="str">
        <f t="shared" si="171"/>
        <v>999:99.99</v>
      </c>
      <c r="BV204" s="85" t="str">
        <f t="shared" si="172"/>
        <v>999:99.99</v>
      </c>
      <c r="BW204" s="85" t="str">
        <f t="shared" si="173"/>
        <v>999:99.99</v>
      </c>
      <c r="BX204" s="89" t="str">
        <f t="shared" si="174"/>
        <v>1980/1/1</v>
      </c>
    </row>
    <row r="205" spans="1:81" ht="14.25" hidden="1" x14ac:dyDescent="0.15">
      <c r="A205" s="101" t="str">
        <f t="shared" si="152"/>
        <v/>
      </c>
      <c r="B205" s="64"/>
      <c r="C205" s="65"/>
      <c r="D205" s="65"/>
      <c r="E205" s="65"/>
      <c r="F205" s="66"/>
      <c r="G205" s="66"/>
      <c r="H205" s="66"/>
      <c r="I205" s="66"/>
      <c r="J205" s="66"/>
      <c r="K205" s="67"/>
      <c r="L205" s="67"/>
      <c r="M205" s="66"/>
      <c r="N205" s="67"/>
      <c r="O205" s="67"/>
      <c r="P205" s="66"/>
      <c r="Q205" s="66"/>
      <c r="R205" s="66"/>
      <c r="S205" s="66"/>
      <c r="T205" s="66"/>
      <c r="U205" s="67"/>
      <c r="V205" s="68"/>
      <c r="W205" s="67"/>
      <c r="X205" s="101" t="str">
        <f>IF(B205="","",YEAR(申込書!$B$3)-YEAR(男子申込一覧表!B205))</f>
        <v/>
      </c>
      <c r="Y205" s="138"/>
      <c r="Z205" s="101" t="str">
        <f t="shared" si="153"/>
        <v/>
      </c>
      <c r="AA205" s="12"/>
      <c r="AB205" s="71">
        <f t="shared" si="154"/>
        <v>0</v>
      </c>
      <c r="AC205" s="71">
        <f t="shared" si="155"/>
        <v>0</v>
      </c>
      <c r="AD205" s="71">
        <f t="shared" si="156"/>
        <v>0</v>
      </c>
      <c r="AE205" s="71">
        <f t="shared" si="157"/>
        <v>0</v>
      </c>
      <c r="AF205" s="71">
        <f t="shared" si="158"/>
        <v>0</v>
      </c>
      <c r="AG205" s="72" t="str">
        <f>IF(F205="","",IF(V205="",申込書!$AB$6,LEFT(V205,2)&amp;RIGHT(V205,3)))</f>
        <v/>
      </c>
      <c r="AH205" s="72" t="str">
        <f t="shared" si="159"/>
        <v/>
      </c>
      <c r="AI205" s="72" t="str">
        <f t="shared" si="160"/>
        <v/>
      </c>
      <c r="AJ205" s="73"/>
      <c r="AQ205" s="40">
        <v>198</v>
      </c>
      <c r="AR205" s="40">
        <f t="shared" si="161"/>
        <v>0</v>
      </c>
      <c r="AS205" s="40" t="str">
        <f t="shared" si="162"/>
        <v/>
      </c>
      <c r="AT205" s="56">
        <f t="shared" si="163"/>
        <v>0</v>
      </c>
      <c r="AU205" s="56" t="str">
        <f t="shared" si="164"/>
        <v/>
      </c>
      <c r="AV205" s="56" t="str">
        <f t="shared" si="165"/>
        <v/>
      </c>
      <c r="AW205" s="56" t="str">
        <f t="shared" si="166"/>
        <v/>
      </c>
      <c r="AX205" s="56" t="str">
        <f t="shared" si="167"/>
        <v/>
      </c>
      <c r="AY205" s="56">
        <v>5</v>
      </c>
      <c r="AZ205" s="56" t="str">
        <f t="shared" si="168"/>
        <v xml:space="preserve"> </v>
      </c>
      <c r="BA205" s="56">
        <v>198</v>
      </c>
      <c r="BB205" s="56" t="str">
        <f t="shared" si="175"/>
        <v/>
      </c>
      <c r="BC205" s="56" t="str">
        <f t="shared" si="176"/>
        <v>19000100</v>
      </c>
      <c r="BD205" s="56" t="str">
        <f t="shared" si="190"/>
        <v/>
      </c>
      <c r="BE205" s="56" t="str">
        <f t="shared" si="191"/>
        <v/>
      </c>
      <c r="BF205" s="56" t="str">
        <f t="shared" si="177"/>
        <v/>
      </c>
      <c r="BG205" s="56">
        <f t="shared" si="178"/>
        <v>0</v>
      </c>
      <c r="BH205" s="56">
        <f t="shared" si="179"/>
        <v>0</v>
      </c>
      <c r="BI205" s="56">
        <f t="shared" si="180"/>
        <v>0</v>
      </c>
      <c r="BJ205" s="41" t="str">
        <f t="shared" si="181"/>
        <v/>
      </c>
      <c r="BK205" s="41" t="str">
        <f t="shared" si="182"/>
        <v/>
      </c>
      <c r="BL205" s="41" t="str">
        <f t="shared" si="183"/>
        <v/>
      </c>
      <c r="BM205" s="41" t="str">
        <f t="shared" si="184"/>
        <v/>
      </c>
      <c r="BN205" s="41" t="str">
        <f t="shared" si="185"/>
        <v/>
      </c>
      <c r="BO205" s="41">
        <f t="shared" si="186"/>
        <v>0</v>
      </c>
      <c r="BP205" s="41" t="str">
        <f t="shared" si="187"/>
        <v/>
      </c>
      <c r="BQ205" s="41" t="str">
        <f t="shared" si="188"/>
        <v/>
      </c>
      <c r="BR205" s="41">
        <f t="shared" si="189"/>
        <v>0</v>
      </c>
      <c r="BS205" s="41" t="str">
        <f t="shared" si="169"/>
        <v/>
      </c>
      <c r="BT205" s="41" t="str">
        <f t="shared" si="170"/>
        <v/>
      </c>
      <c r="BU205" s="85" t="str">
        <f t="shared" si="171"/>
        <v>999:99.99</v>
      </c>
      <c r="BV205" s="85" t="str">
        <f t="shared" si="172"/>
        <v>999:99.99</v>
      </c>
      <c r="BW205" s="85" t="str">
        <f t="shared" si="173"/>
        <v>999:99.99</v>
      </c>
      <c r="BX205" s="89" t="str">
        <f t="shared" si="174"/>
        <v>1980/1/1</v>
      </c>
    </row>
    <row r="206" spans="1:81" ht="14.25" hidden="1" x14ac:dyDescent="0.15">
      <c r="A206" s="101" t="str">
        <f t="shared" si="152"/>
        <v/>
      </c>
      <c r="B206" s="64"/>
      <c r="C206" s="65"/>
      <c r="D206" s="65"/>
      <c r="E206" s="65"/>
      <c r="F206" s="66"/>
      <c r="G206" s="66"/>
      <c r="H206" s="66"/>
      <c r="I206" s="66"/>
      <c r="J206" s="66"/>
      <c r="K206" s="67"/>
      <c r="L206" s="67"/>
      <c r="M206" s="66"/>
      <c r="N206" s="67"/>
      <c r="O206" s="67"/>
      <c r="P206" s="66"/>
      <c r="Q206" s="66"/>
      <c r="R206" s="66"/>
      <c r="S206" s="66"/>
      <c r="T206" s="66"/>
      <c r="U206" s="67"/>
      <c r="V206" s="68"/>
      <c r="W206" s="67"/>
      <c r="X206" s="101" t="str">
        <f>IF(B206="","",YEAR(申込書!$B$3)-YEAR(男子申込一覧表!B206))</f>
        <v/>
      </c>
      <c r="Y206" s="138"/>
      <c r="Z206" s="101" t="str">
        <f t="shared" si="153"/>
        <v/>
      </c>
      <c r="AA206" s="12"/>
      <c r="AB206" s="71">
        <f t="shared" si="154"/>
        <v>0</v>
      </c>
      <c r="AC206" s="71">
        <f t="shared" si="155"/>
        <v>0</v>
      </c>
      <c r="AD206" s="71">
        <f t="shared" si="156"/>
        <v>0</v>
      </c>
      <c r="AE206" s="71">
        <f t="shared" si="157"/>
        <v>0</v>
      </c>
      <c r="AF206" s="71">
        <f t="shared" si="158"/>
        <v>0</v>
      </c>
      <c r="AG206" s="72" t="str">
        <f>IF(F206="","",IF(V206="",申込書!$AB$6,LEFT(V206,2)&amp;RIGHT(V206,3)))</f>
        <v/>
      </c>
      <c r="AH206" s="72" t="str">
        <f t="shared" si="159"/>
        <v/>
      </c>
      <c r="AI206" s="72" t="str">
        <f t="shared" si="160"/>
        <v/>
      </c>
      <c r="AJ206" s="73"/>
      <c r="AQ206" s="40">
        <v>199</v>
      </c>
      <c r="AR206" s="40">
        <f t="shared" si="161"/>
        <v>0</v>
      </c>
      <c r="AS206" s="40" t="str">
        <f t="shared" si="162"/>
        <v/>
      </c>
      <c r="AT206" s="56">
        <f t="shared" si="163"/>
        <v>0</v>
      </c>
      <c r="AU206" s="56" t="str">
        <f t="shared" si="164"/>
        <v/>
      </c>
      <c r="AV206" s="56" t="str">
        <f t="shared" si="165"/>
        <v/>
      </c>
      <c r="AW206" s="56" t="str">
        <f t="shared" si="166"/>
        <v/>
      </c>
      <c r="AX206" s="56" t="str">
        <f t="shared" si="167"/>
        <v/>
      </c>
      <c r="AY206" s="56">
        <v>5</v>
      </c>
      <c r="AZ206" s="56" t="str">
        <f t="shared" si="168"/>
        <v xml:space="preserve"> </v>
      </c>
      <c r="BA206" s="56">
        <v>199</v>
      </c>
      <c r="BB206" s="56" t="str">
        <f t="shared" si="175"/>
        <v/>
      </c>
      <c r="BC206" s="56" t="str">
        <f t="shared" si="176"/>
        <v>19000100</v>
      </c>
      <c r="BD206" s="56" t="str">
        <f t="shared" si="190"/>
        <v/>
      </c>
      <c r="BE206" s="56" t="str">
        <f t="shared" si="191"/>
        <v/>
      </c>
      <c r="BF206" s="56" t="str">
        <f t="shared" si="177"/>
        <v/>
      </c>
      <c r="BG206" s="56">
        <f t="shared" si="178"/>
        <v>0</v>
      </c>
      <c r="BH206" s="56">
        <f t="shared" si="179"/>
        <v>0</v>
      </c>
      <c r="BI206" s="56">
        <f t="shared" si="180"/>
        <v>0</v>
      </c>
      <c r="BJ206" s="41" t="str">
        <f t="shared" si="181"/>
        <v/>
      </c>
      <c r="BK206" s="41" t="str">
        <f t="shared" si="182"/>
        <v/>
      </c>
      <c r="BL206" s="41" t="str">
        <f t="shared" si="183"/>
        <v/>
      </c>
      <c r="BM206" s="41" t="str">
        <f t="shared" si="184"/>
        <v/>
      </c>
      <c r="BN206" s="41" t="str">
        <f t="shared" si="185"/>
        <v/>
      </c>
      <c r="BO206" s="41">
        <f t="shared" si="186"/>
        <v>0</v>
      </c>
      <c r="BP206" s="41" t="str">
        <f t="shared" si="187"/>
        <v/>
      </c>
      <c r="BQ206" s="41" t="str">
        <f t="shared" si="188"/>
        <v/>
      </c>
      <c r="BR206" s="41">
        <f t="shared" si="189"/>
        <v>0</v>
      </c>
      <c r="BS206" s="41" t="str">
        <f t="shared" si="169"/>
        <v/>
      </c>
      <c r="BT206" s="41" t="str">
        <f t="shared" si="170"/>
        <v/>
      </c>
      <c r="BU206" s="85" t="str">
        <f t="shared" si="171"/>
        <v>999:99.99</v>
      </c>
      <c r="BV206" s="85" t="str">
        <f t="shared" si="172"/>
        <v>999:99.99</v>
      </c>
      <c r="BW206" s="85" t="str">
        <f t="shared" si="173"/>
        <v>999:99.99</v>
      </c>
      <c r="BX206" s="89" t="str">
        <f t="shared" si="174"/>
        <v>1980/1/1</v>
      </c>
    </row>
    <row r="207" spans="1:81" ht="14.25" hidden="1" x14ac:dyDescent="0.15">
      <c r="A207" s="101" t="str">
        <f t="shared" si="152"/>
        <v/>
      </c>
      <c r="B207" s="64"/>
      <c r="C207" s="65"/>
      <c r="D207" s="65"/>
      <c r="E207" s="65"/>
      <c r="F207" s="77"/>
      <c r="G207" s="77"/>
      <c r="H207" s="77"/>
      <c r="I207" s="77"/>
      <c r="J207" s="66"/>
      <c r="K207" s="67"/>
      <c r="L207" s="67"/>
      <c r="M207" s="66"/>
      <c r="N207" s="67"/>
      <c r="O207" s="67"/>
      <c r="P207" s="66"/>
      <c r="Q207" s="66"/>
      <c r="R207" s="66"/>
      <c r="S207" s="66"/>
      <c r="T207" s="66"/>
      <c r="U207" s="67"/>
      <c r="V207" s="68"/>
      <c r="W207" s="67"/>
      <c r="X207" s="101" t="str">
        <f>IF(B207="","",YEAR(申込書!$B$3)-YEAR(男子申込一覧表!B207))</f>
        <v/>
      </c>
      <c r="Y207" s="138"/>
      <c r="Z207" s="101" t="str">
        <f t="shared" si="153"/>
        <v/>
      </c>
      <c r="AA207" s="12"/>
      <c r="AB207" s="71">
        <f t="shared" si="154"/>
        <v>0</v>
      </c>
      <c r="AC207" s="71">
        <f t="shared" si="155"/>
        <v>0</v>
      </c>
      <c r="AD207" s="71">
        <f t="shared" si="156"/>
        <v>0</v>
      </c>
      <c r="AE207" s="71">
        <f t="shared" si="157"/>
        <v>0</v>
      </c>
      <c r="AF207" s="71">
        <f t="shared" si="158"/>
        <v>0</v>
      </c>
      <c r="AG207" s="72" t="str">
        <f>IF(F207="","",IF(V207="",申込書!$AB$6,LEFT(V207,2)&amp;RIGHT(V207,3)))</f>
        <v/>
      </c>
      <c r="AH207" s="72" t="str">
        <f t="shared" si="159"/>
        <v/>
      </c>
      <c r="AI207" s="72" t="str">
        <f t="shared" si="160"/>
        <v/>
      </c>
      <c r="AJ207" s="73"/>
      <c r="AQ207" s="40">
        <v>200</v>
      </c>
      <c r="AR207" s="40">
        <f t="shared" si="161"/>
        <v>0</v>
      </c>
      <c r="AS207" s="40" t="str">
        <f t="shared" si="162"/>
        <v/>
      </c>
      <c r="AT207" s="56">
        <f t="shared" si="163"/>
        <v>0</v>
      </c>
      <c r="AU207" s="56" t="str">
        <f t="shared" si="164"/>
        <v/>
      </c>
      <c r="AV207" s="56" t="str">
        <f t="shared" si="165"/>
        <v/>
      </c>
      <c r="AW207" s="56" t="str">
        <f t="shared" si="166"/>
        <v/>
      </c>
      <c r="AX207" s="56" t="str">
        <f t="shared" si="167"/>
        <v/>
      </c>
      <c r="AY207" s="56">
        <v>5</v>
      </c>
      <c r="AZ207" s="56" t="str">
        <f t="shared" si="168"/>
        <v xml:space="preserve"> </v>
      </c>
      <c r="BA207" s="56">
        <v>200</v>
      </c>
      <c r="BB207" s="56" t="str">
        <f t="shared" si="175"/>
        <v/>
      </c>
      <c r="BC207" s="56" t="str">
        <f t="shared" si="176"/>
        <v>19000100</v>
      </c>
      <c r="BD207" s="56" t="str">
        <f t="shared" si="190"/>
        <v/>
      </c>
      <c r="BE207" s="56" t="str">
        <f t="shared" si="191"/>
        <v/>
      </c>
      <c r="BF207" s="56" t="str">
        <f t="shared" si="177"/>
        <v/>
      </c>
      <c r="BG207" s="56">
        <f t="shared" si="178"/>
        <v>0</v>
      </c>
      <c r="BH207" s="56">
        <f t="shared" si="179"/>
        <v>0</v>
      </c>
      <c r="BI207" s="56">
        <f t="shared" si="180"/>
        <v>0</v>
      </c>
      <c r="BJ207" s="41" t="str">
        <f t="shared" si="181"/>
        <v/>
      </c>
      <c r="BK207" s="41" t="str">
        <f t="shared" si="182"/>
        <v/>
      </c>
      <c r="BL207" s="41" t="str">
        <f t="shared" si="183"/>
        <v/>
      </c>
      <c r="BM207" s="41" t="str">
        <f t="shared" si="184"/>
        <v/>
      </c>
      <c r="BN207" s="41" t="str">
        <f t="shared" si="185"/>
        <v/>
      </c>
      <c r="BO207" s="41">
        <f t="shared" si="186"/>
        <v>0</v>
      </c>
      <c r="BP207" s="41" t="str">
        <f t="shared" si="187"/>
        <v/>
      </c>
      <c r="BQ207" s="41" t="str">
        <f t="shared" si="188"/>
        <v/>
      </c>
      <c r="BR207" s="41">
        <f t="shared" si="189"/>
        <v>0</v>
      </c>
      <c r="BS207" s="41" t="str">
        <f t="shared" si="169"/>
        <v/>
      </c>
      <c r="BT207" s="41" t="str">
        <f t="shared" si="170"/>
        <v/>
      </c>
      <c r="BU207" s="85" t="str">
        <f t="shared" si="171"/>
        <v>999:99.99</v>
      </c>
      <c r="BV207" s="85" t="str">
        <f t="shared" si="172"/>
        <v>999:99.99</v>
      </c>
      <c r="BW207" s="85" t="str">
        <f t="shared" si="173"/>
        <v>999:99.99</v>
      </c>
      <c r="BX207" s="89" t="str">
        <f t="shared" si="174"/>
        <v>1980/1/1</v>
      </c>
    </row>
    <row r="208" spans="1:81" ht="14.25" hidden="1" x14ac:dyDescent="0.15">
      <c r="AE208" s="76">
        <f>100-COUNTIF(AE108:AE207,0)</f>
        <v>0</v>
      </c>
      <c r="BO208" s="41">
        <f>IF(L208="オープン",5,0)</f>
        <v>0</v>
      </c>
      <c r="BR208" s="41">
        <f t="shared" ref="BR208:BR209" si="192">IF(O208="オープン",5,0)</f>
        <v>0</v>
      </c>
    </row>
    <row r="209" spans="31:70" ht="14.25" hidden="1" x14ac:dyDescent="0.15">
      <c r="AE209" s="76">
        <f>SUM(AE108:AE207)</f>
        <v>0</v>
      </c>
      <c r="BO209" s="41">
        <f t="shared" ref="BO209" si="193">IF(L209="オープン",5,0)</f>
        <v>0</v>
      </c>
      <c r="BR209" s="41">
        <f t="shared" si="192"/>
        <v>0</v>
      </c>
    </row>
  </sheetData>
  <sheetProtection password="C18F" sheet="1" objects="1" scenarios="1" selectLockedCells="1" sort="0"/>
  <mergeCells count="15">
    <mergeCell ref="M1:X1"/>
    <mergeCell ref="AH5:AI5"/>
    <mergeCell ref="BS4:BT4"/>
    <mergeCell ref="M4:O4"/>
    <mergeCell ref="BM4:BO4"/>
    <mergeCell ref="BP4:BR4"/>
    <mergeCell ref="J4:L4"/>
    <mergeCell ref="J106:L106"/>
    <mergeCell ref="M106:O106"/>
    <mergeCell ref="BU4:BW4"/>
    <mergeCell ref="BJ4:BL4"/>
    <mergeCell ref="V4:W4"/>
    <mergeCell ref="V106:W106"/>
    <mergeCell ref="P4:U4"/>
    <mergeCell ref="P106:U106"/>
  </mergeCells>
  <phoneticPr fontId="2"/>
  <conditionalFormatting sqref="P108:T207 J6:J105 M6:M105">
    <cfRule type="expression" dxfId="7" priority="4" stopIfTrue="1">
      <formula>$AF6=1</formula>
    </cfRule>
  </conditionalFormatting>
  <conditionalFormatting sqref="P6:T105">
    <cfRule type="expression" dxfId="6" priority="2" stopIfTrue="1">
      <formula>$AF6=1</formula>
    </cfRule>
  </conditionalFormatting>
  <conditionalFormatting sqref="J108:J207 M108:M207">
    <cfRule type="expression" dxfId="5" priority="1" stopIfTrue="1">
      <formula>$AF108=1</formula>
    </cfRule>
  </conditionalFormatting>
  <dataValidations xWindow="513" yWindow="251" count="21"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" sqref="U6:U105 U108:U207 K108:K207 N108:N207 N6:N105 K6:K105">
      <formula1>10</formula1>
      <formula2>2000</formula2>
    </dataValidation>
    <dataValidation allowBlank="1" showInputMessage="1" showErrorMessage="1" prompt="入力不要" sqref="X108:X207 A108:A207 X6:X105 Z108:Z207 A6:A105 Z6:Z105 Y106:Y107"/>
    <dataValidation type="textLength" imeMode="off" operator="equal" allowBlank="1" showInputMessage="1" showErrorMessage="1" promptTitle="チーム番号" prompt="ルネサンス以外のチームで登録されている方のチーム番号(６桁)を入力して下さい。" sqref="V6:V105 V108:V207">
      <formula1>6</formula1>
    </dataValidation>
    <dataValidation imeMode="on" allowBlank="1" showInputMessage="1" showErrorMessage="1" promptTitle="チーム略称" prompt="ルネサンス以外のチームで登録されている方のチーム略称を入力して下さい。" sqref="W6:W105 W108:W207"/>
    <dataValidation type="list" imeMode="on" allowBlank="1" showInputMessage="1" showErrorMessage="1" promptTitle="種別選択" prompt="マスターズ協会_x000a_登録種別を_x000a_選択して下さい。" sqref="C6:C105 C108:C207">
      <formula1>"100歳,１年間"</formula1>
    </dataValidation>
    <dataValidation imeMode="on" allowBlank="1" showInputMessage="1" showErrorMessage="1" promptTitle="名" prompt="選手の名を入力して下さい。" sqref="G6:G105 G108:G207"/>
    <dataValidation imeMode="on" allowBlank="1" showInputMessage="1" showErrorMessage="1" promptTitle="姓" prompt="選手の姓を入力して下さい。" sqref="F6:F105 F108:F207"/>
    <dataValidation imeMode="halfKatakana" allowBlank="1" showInputMessage="1" showErrorMessage="1" promptTitle="選手姓カナ" prompt="選手の姓のフリカナを入力して下さい。_x000a_（半角カタカナ）" sqref="H6:H105 H108:H207"/>
    <dataValidation imeMode="halfKatakana" allowBlank="1" showInputMessage="1" showErrorMessage="1" promptTitle="選手名カナ" prompt="選手の名のフリカナを入力して下さい。_x000a_（半角カタカナ）" sqref="I6:I105 I108:I207"/>
    <dataValidation type="list" imeMode="on" allowBlank="1" showInputMessage="1" showErrorMessage="1" promptTitle="写真希望" prompt="写真撮影を_x000a_希望する：○_x000a_希望しない：×" sqref="D6:D105 D108:D207">
      <formula1>"○,×"</formula1>
    </dataValidation>
    <dataValidation type="date" imeMode="off" operator="lessThanOrEqual" allowBlank="1" showInputMessage="1" error="15歳未満は出場出来ません。" promptTitle="入力形式" prompt="例　1943/01/14 の形式で_x000a_入力して下さい。" sqref="B6:B105 B108:B207">
      <formula1>TODAY()-0*365</formula1>
    </dataValidation>
    <dataValidation type="list" allowBlank="1" showInputMessage="1" showErrorMessage="1" promptTitle="種目選択" prompt="出場種目を選択して下さい。" sqref="P6:T105 P108:T207">
      <formula1>$AL$6:$AL$10</formula1>
    </dataValidation>
    <dataValidation type="list" imeMode="on" allowBlank="1" showInputMessage="1" showErrorMessage="1" promptTitle="種別" prompt="「上級」「選手」「成人」を選択して下さい。" sqref="E6:E105 E108:E207">
      <formula1>"上級,選手,成人"</formula1>
    </dataValidation>
    <dataValidation type="list" allowBlank="1" showInputMessage="1" errorTitle="入力確認" error="10秒から20分以内で入力して下さい。_x000a_１分以上の場合は_x000a_1分45秒67→｢145.67｣の形式で_x000a_入力して下さい。" promptTitle="オープン参加" prompt="オープンを指定して下さい" sqref="L6:L105 L108:L207">
      <formula1>$CE$6:$CE$7</formula1>
    </dataValidation>
    <dataValidation type="list" allowBlank="1" showInputMessage="1" errorTitle="入力確認" error="10秒から20分以内で入力して下さい。_x000a_１分以上の場合は_x000a_1分45秒67→｢145.67｣の形式で_x000a_入力して下さい。" promptTitle="オープン参加" prompt="オープンを指定して下さい" sqref="O6:O105">
      <formula1>$CE$6:$CE$7</formula1>
    </dataValidation>
    <dataValidation type="list" imeMode="off" allowBlank="1" showInputMessage="1" showErrorMessage="1" errorTitle="入力確認" error="10秒から20分以内で入力して下さい。_x000a_１分以上の場合は_x000a_1分45秒67→｢145.67｣の形式で_x000a_入力して下さい。" promptTitle="オープン参加" prompt="オープンを指定して下さい" sqref="O108:O207">
      <formula1>$CE$6:$CE$7</formula1>
    </dataValidation>
    <dataValidation type="list" imeMode="off" allowBlank="1" showInputMessage="1" showErrorMessage="1" errorTitle="入力確認" error="10秒から20分以内で入力して下さい。_x000a_１分以上の場合は_x000a_1分45秒67→｢145.67｣の形式で_x000a_入力して下さい。" promptTitle="学年" prompt="学年を選んで下さい" sqref="Y108:Y207">
      <formula1>$CA$21:$CA$27</formula1>
    </dataValidation>
    <dataValidation type="list" allowBlank="1" showInputMessage="1" errorTitle="入力確認" error="10秒から20分以内で入力して下さい。_x000a_１分以上の場合は_x000a_1分45秒67→｢145.67｣の形式で_x000a_入力して下さい。" promptTitle="学年" prompt="学年を選んで下さい" sqref="Y6:Y105">
      <formula1>$CA$21:$CA$27</formula1>
    </dataValidation>
    <dataValidation type="list" allowBlank="1" showInputMessage="1" showErrorMessage="1" promptTitle="種目選択" prompt="出場種目を選択して下さい。" sqref="J108:J207 M108:M207">
      <formula1>$AL$18:$AL$28</formula1>
    </dataValidation>
    <dataValidation type="list" allowBlank="1" showInputMessage="1" showErrorMessage="1" promptTitle="種目選択" prompt="出場種目を選択して下さい。" sqref="M6:M105">
      <formula1>$AL$6:$AL$18</formula1>
    </dataValidation>
    <dataValidation type="list" allowBlank="1" showInputMessage="1" showErrorMessage="1" promptTitle="種目選択" prompt="出場種目を選択して下さい。" sqref="J6:J105">
      <formula1>$AL$6:$AL$19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62" fitToHeight="2" orientation="portrait" horizontalDpi="4294967292" verticalDpi="300" r:id="rId1"/>
  <headerFooter alignWithMargins="0"/>
  <rowBreaks count="1" manualBreakCount="1">
    <brk id="105" max="16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9"/>
  <sheetViews>
    <sheetView showGridLines="0" workbookViewId="0">
      <selection activeCell="B108" sqref="B108"/>
    </sheetView>
  </sheetViews>
  <sheetFormatPr defaultColWidth="8.85546875" defaultRowHeight="16.5" customHeight="1" x14ac:dyDescent="0.15"/>
  <cols>
    <col min="1" max="1" width="4.7109375" style="119" customWidth="1"/>
    <col min="2" max="2" width="12.42578125" style="4" customWidth="1"/>
    <col min="3" max="3" width="9.7109375" style="119" hidden="1" customWidth="1"/>
    <col min="4" max="4" width="6.42578125" style="119" hidden="1" customWidth="1"/>
    <col min="5" max="5" width="6.7109375" style="119" hidden="1" customWidth="1"/>
    <col min="6" max="7" width="9.7109375" style="4" customWidth="1"/>
    <col min="8" max="9" width="8.7109375" style="4" customWidth="1"/>
    <col min="10" max="10" width="18.7109375" style="6" customWidth="1"/>
    <col min="11" max="12" width="9.7109375" style="4" customWidth="1"/>
    <col min="13" max="13" width="18.7109375" style="6" customWidth="1"/>
    <col min="14" max="15" width="9.7109375" style="4" customWidth="1"/>
    <col min="16" max="20" width="18.7109375" style="6" hidden="1" customWidth="1"/>
    <col min="21" max="21" width="9.7109375" style="4" hidden="1" customWidth="1"/>
    <col min="22" max="22" width="9.7109375" style="119" hidden="1" customWidth="1"/>
    <col min="23" max="23" width="11.85546875" style="4" hidden="1" customWidth="1"/>
    <col min="24" max="24" width="5.7109375" style="4" bestFit="1" customWidth="1"/>
    <col min="25" max="25" width="4.7109375" style="128" customWidth="1"/>
    <col min="26" max="27" width="4.7109375" style="4" hidden="1" customWidth="1"/>
    <col min="28" max="34" width="4.7109375" style="56" hidden="1" customWidth="1"/>
    <col min="35" max="35" width="11.85546875" style="56" hidden="1" customWidth="1"/>
    <col min="36" max="37" width="4.7109375" style="56" hidden="1" customWidth="1"/>
    <col min="38" max="38" width="20.85546875" style="56" hidden="1" customWidth="1"/>
    <col min="39" max="61" width="4.7109375" style="56" hidden="1" customWidth="1"/>
    <col min="62" max="62" width="6.28515625" style="4" hidden="1" customWidth="1"/>
    <col min="63" max="64" width="4.7109375" style="4" hidden="1" customWidth="1"/>
    <col min="65" max="66" width="6.28515625" style="4" hidden="1" customWidth="1"/>
    <col min="67" max="69" width="4.7109375" style="4" hidden="1" customWidth="1"/>
    <col min="70" max="70" width="11" style="4" hidden="1" customWidth="1"/>
    <col min="71" max="71" width="4" style="4" hidden="1" customWidth="1"/>
    <col min="72" max="72" width="6.28515625" style="4" hidden="1" customWidth="1"/>
    <col min="73" max="75" width="12.28515625" style="4" hidden="1" customWidth="1"/>
    <col min="76" max="76" width="13.5703125" style="4" hidden="1" customWidth="1"/>
    <col min="77" max="77" width="4.7109375" style="4" hidden="1" customWidth="1"/>
    <col min="78" max="78" width="4.7109375" style="119" hidden="1" customWidth="1"/>
    <col min="79" max="79" width="5.7109375" style="119" hidden="1" customWidth="1"/>
    <col min="80" max="81" width="9.140625" style="119" hidden="1" customWidth="1"/>
    <col min="82" max="83" width="9.140625" style="4" hidden="1" customWidth="1"/>
    <col min="84" max="99" width="9.140625" style="4" customWidth="1"/>
    <col min="100" max="16384" width="8.85546875" style="4"/>
  </cols>
  <sheetData>
    <row r="1" spans="1:83" ht="16.5" customHeight="1" x14ac:dyDescent="0.15">
      <c r="A1" s="27" t="str">
        <f>申込書!B1</f>
        <v>第６９回西日本医科学生総合体育大会</v>
      </c>
      <c r="J1" s="28"/>
      <c r="K1" s="17"/>
      <c r="L1" s="17"/>
      <c r="M1" s="162" t="s">
        <v>268</v>
      </c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4"/>
      <c r="Y1" s="42"/>
      <c r="Z1" s="42"/>
      <c r="AH1" s="104" t="s">
        <v>187</v>
      </c>
      <c r="AI1" s="105">
        <f>申込書!B3</f>
        <v>42956</v>
      </c>
      <c r="AJ1" s="7"/>
      <c r="AK1" s="7"/>
      <c r="AL1" s="7"/>
      <c r="AM1" s="7"/>
      <c r="AN1" s="7"/>
      <c r="AO1" s="4" t="str">
        <f>YEAR(AI1)&amp;RIGHT("0"&amp;MONTH(AI1),2)&amp;RIGHT("0"&amp;DAY(AI1),2)</f>
        <v>20170809</v>
      </c>
    </row>
    <row r="2" spans="1:83" ht="16.5" customHeight="1" x14ac:dyDescent="0.15">
      <c r="A2" s="3" t="str">
        <f>申込書!C6&amp;申込書!D6&amp;"-"&amp;申込書!F6&amp;申込書!G6&amp;申込書!H6</f>
        <v>-</v>
      </c>
      <c r="M2" s="7" t="s">
        <v>45</v>
      </c>
      <c r="P2" s="7" t="s">
        <v>45</v>
      </c>
      <c r="Q2" s="7"/>
      <c r="R2" s="7"/>
      <c r="S2" s="7"/>
      <c r="T2" s="7"/>
      <c r="AH2" s="104" t="s">
        <v>188</v>
      </c>
      <c r="AI2" s="105">
        <f>DATEVALUE(YEAR(AI1)&amp;"/04/01")</f>
        <v>42826</v>
      </c>
      <c r="AJ2" s="7"/>
      <c r="AK2" s="7"/>
      <c r="AL2" s="7"/>
      <c r="AM2" s="7"/>
      <c r="AN2" s="7"/>
      <c r="AO2" s="4" t="str">
        <f>YEAR(AI2)&amp;RIGHT("0"&amp;MONTH(AI2),2)&amp;RIGHT("0"&amp;DAY(AI2),2)</f>
        <v>20170401</v>
      </c>
    </row>
    <row r="3" spans="1:83" ht="14.25" x14ac:dyDescent="0.15">
      <c r="A3" s="5" t="str">
        <f>IF(申込書!C8="","チーム登録を行って下さい",申込書!C8)</f>
        <v>チーム登録を行って下さい</v>
      </c>
      <c r="C3" s="5"/>
      <c r="D3" s="5"/>
      <c r="E3" s="5"/>
      <c r="F3" s="5"/>
      <c r="G3" s="5"/>
      <c r="H3" s="5"/>
      <c r="I3" s="5"/>
    </row>
    <row r="4" spans="1:83" s="119" customFormat="1" ht="14.25" hidden="1" x14ac:dyDescent="0.15">
      <c r="A4" s="54" t="s">
        <v>5</v>
      </c>
      <c r="B4" s="54" t="s">
        <v>3</v>
      </c>
      <c r="C4" s="120" t="s">
        <v>4</v>
      </c>
      <c r="D4" s="54" t="s">
        <v>61</v>
      </c>
      <c r="E4" s="54" t="s">
        <v>99</v>
      </c>
      <c r="F4" s="54" t="s">
        <v>6</v>
      </c>
      <c r="G4" s="54" t="s">
        <v>7</v>
      </c>
      <c r="H4" s="54" t="s">
        <v>8</v>
      </c>
      <c r="I4" s="54" t="s">
        <v>9</v>
      </c>
      <c r="J4" s="182" t="s">
        <v>59</v>
      </c>
      <c r="K4" s="183"/>
      <c r="L4" s="184"/>
      <c r="M4" s="182" t="s">
        <v>60</v>
      </c>
      <c r="N4" s="183"/>
      <c r="O4" s="184"/>
      <c r="P4" s="189" t="s">
        <v>161</v>
      </c>
      <c r="Q4" s="190"/>
      <c r="R4" s="190"/>
      <c r="S4" s="190"/>
      <c r="T4" s="190"/>
      <c r="U4" s="184"/>
      <c r="V4" s="188" t="s">
        <v>94</v>
      </c>
      <c r="W4" s="188"/>
      <c r="X4" s="54" t="s">
        <v>19</v>
      </c>
      <c r="Y4" s="130" t="s">
        <v>133</v>
      </c>
      <c r="Z4" s="54" t="s">
        <v>98</v>
      </c>
      <c r="AA4" s="10"/>
      <c r="AB4" s="120" t="s">
        <v>39</v>
      </c>
      <c r="AC4" s="120" t="s">
        <v>40</v>
      </c>
      <c r="AD4" s="123" t="s">
        <v>41</v>
      </c>
      <c r="AE4" s="120" t="s">
        <v>38</v>
      </c>
      <c r="AF4" s="120" t="s">
        <v>43</v>
      </c>
      <c r="AG4" s="120" t="s">
        <v>124</v>
      </c>
      <c r="AH4" s="120" t="s">
        <v>124</v>
      </c>
      <c r="AI4" s="120" t="s">
        <v>124</v>
      </c>
      <c r="AJ4" s="70"/>
      <c r="AK4" s="57"/>
      <c r="AL4" s="74"/>
      <c r="AM4" s="30" t="s">
        <v>119</v>
      </c>
      <c r="AN4" s="40"/>
      <c r="AO4" s="40"/>
      <c r="AP4" s="57"/>
      <c r="AQ4" s="57" t="s">
        <v>105</v>
      </c>
      <c r="AR4" s="57"/>
      <c r="AS4" s="57"/>
      <c r="AT4" s="57"/>
      <c r="AU4" s="57" t="s">
        <v>95</v>
      </c>
      <c r="AV4" s="57" t="s">
        <v>106</v>
      </c>
      <c r="AW4" s="57" t="s">
        <v>20</v>
      </c>
      <c r="AX4" s="57"/>
      <c r="AY4" s="57" t="s">
        <v>100</v>
      </c>
      <c r="AZ4" s="57" t="s">
        <v>96</v>
      </c>
      <c r="BA4" s="57"/>
      <c r="BB4" s="121" t="s">
        <v>19</v>
      </c>
      <c r="BC4" s="121" t="s">
        <v>3</v>
      </c>
      <c r="BD4" s="121" t="s">
        <v>132</v>
      </c>
      <c r="BE4" s="121" t="s">
        <v>133</v>
      </c>
      <c r="BF4" s="121" t="s">
        <v>191</v>
      </c>
      <c r="BG4" s="121" t="s">
        <v>139</v>
      </c>
      <c r="BH4" s="57" t="s">
        <v>97</v>
      </c>
      <c r="BI4" s="57" t="s">
        <v>99</v>
      </c>
      <c r="BJ4" s="185" t="s">
        <v>112</v>
      </c>
      <c r="BK4" s="186"/>
      <c r="BL4" s="187"/>
      <c r="BM4" s="185" t="s">
        <v>59</v>
      </c>
      <c r="BN4" s="186"/>
      <c r="BO4" s="187"/>
      <c r="BP4" s="185" t="s">
        <v>60</v>
      </c>
      <c r="BQ4" s="186"/>
      <c r="BR4" s="187"/>
      <c r="BS4" s="185" t="s">
        <v>161</v>
      </c>
      <c r="BT4" s="187"/>
      <c r="BU4" s="185" t="s">
        <v>138</v>
      </c>
      <c r="BV4" s="186"/>
      <c r="BW4" s="187"/>
    </row>
    <row r="5" spans="1:83" ht="14.25" hidden="1" x14ac:dyDescent="0.15">
      <c r="A5" s="5" t="s">
        <v>36</v>
      </c>
      <c r="B5" s="56"/>
      <c r="C5" s="57"/>
      <c r="D5" s="57"/>
      <c r="E5" s="57"/>
      <c r="F5" s="56"/>
      <c r="G5" s="56"/>
      <c r="H5" s="56"/>
      <c r="I5" s="56"/>
      <c r="J5" s="120" t="s">
        <v>58</v>
      </c>
      <c r="K5" s="54" t="s">
        <v>18</v>
      </c>
      <c r="L5" s="120" t="s">
        <v>240</v>
      </c>
      <c r="M5" s="120" t="s">
        <v>58</v>
      </c>
      <c r="N5" s="54" t="s">
        <v>18</v>
      </c>
      <c r="O5" s="120" t="s">
        <v>240</v>
      </c>
      <c r="P5" s="120" t="s">
        <v>58</v>
      </c>
      <c r="Q5" s="120"/>
      <c r="R5" s="120"/>
      <c r="S5" s="120"/>
      <c r="T5" s="120"/>
      <c r="U5" s="54" t="s">
        <v>18</v>
      </c>
      <c r="V5" s="54" t="s">
        <v>122</v>
      </c>
      <c r="W5" s="54" t="s">
        <v>50</v>
      </c>
      <c r="X5" s="58"/>
      <c r="Y5" s="54"/>
      <c r="Z5" s="58"/>
      <c r="AB5" s="58"/>
      <c r="AC5" s="58"/>
      <c r="AD5" s="58"/>
      <c r="AE5" s="58"/>
      <c r="AF5" s="58"/>
      <c r="AG5" s="58"/>
      <c r="AH5" s="191" t="s">
        <v>129</v>
      </c>
      <c r="AI5" s="192"/>
      <c r="AL5" s="90" t="s">
        <v>101</v>
      </c>
      <c r="AM5" s="20" t="s">
        <v>5</v>
      </c>
      <c r="AN5" s="20" t="s">
        <v>156</v>
      </c>
      <c r="AO5" s="20" t="s">
        <v>103</v>
      </c>
      <c r="AR5" s="56">
        <v>0</v>
      </c>
      <c r="BG5" s="121" t="s">
        <v>99</v>
      </c>
      <c r="BJ5" s="93" t="s">
        <v>39</v>
      </c>
      <c r="BK5" s="93" t="s">
        <v>40</v>
      </c>
      <c r="BL5" s="93" t="s">
        <v>41</v>
      </c>
      <c r="BM5" s="93" t="s">
        <v>5</v>
      </c>
      <c r="BN5" s="93" t="s">
        <v>103</v>
      </c>
      <c r="BO5" s="124" t="s">
        <v>97</v>
      </c>
      <c r="BP5" s="93" t="s">
        <v>5</v>
      </c>
      <c r="BQ5" s="93" t="s">
        <v>103</v>
      </c>
      <c r="BR5" s="124" t="s">
        <v>97</v>
      </c>
      <c r="BS5" s="93" t="s">
        <v>5</v>
      </c>
      <c r="BT5" s="93" t="s">
        <v>103</v>
      </c>
      <c r="BU5" s="93" t="s">
        <v>39</v>
      </c>
      <c r="BV5" s="93" t="s">
        <v>40</v>
      </c>
      <c r="BW5" s="93" t="s">
        <v>41</v>
      </c>
      <c r="BX5" s="4" t="s">
        <v>3</v>
      </c>
      <c r="BZ5" s="102"/>
      <c r="CA5" s="103"/>
      <c r="CB5" s="121" t="s">
        <v>132</v>
      </c>
      <c r="CC5" s="121" t="s">
        <v>133</v>
      </c>
    </row>
    <row r="6" spans="1:83" ht="14.25" hidden="1" x14ac:dyDescent="0.15">
      <c r="A6" s="120" t="str">
        <f>IF(B6="","",1)</f>
        <v/>
      </c>
      <c r="B6" s="97"/>
      <c r="C6" s="60"/>
      <c r="D6" s="60"/>
      <c r="E6" s="60"/>
      <c r="F6" s="78"/>
      <c r="G6" s="78"/>
      <c r="H6" s="78"/>
      <c r="I6" s="78"/>
      <c r="J6" s="61"/>
      <c r="K6" s="62"/>
      <c r="L6" s="62"/>
      <c r="M6" s="61"/>
      <c r="N6" s="62"/>
      <c r="O6" s="62"/>
      <c r="P6" s="61"/>
      <c r="Q6" s="61"/>
      <c r="R6" s="61"/>
      <c r="S6" s="61"/>
      <c r="T6" s="61"/>
      <c r="U6" s="62"/>
      <c r="V6" s="63"/>
      <c r="W6" s="69"/>
      <c r="X6" s="120" t="str">
        <f>IF(B6="","",BB6)</f>
        <v/>
      </c>
      <c r="Y6" s="137"/>
      <c r="Z6" s="120" t="str">
        <f>IF(AND(V6="",W6=""),"","オープン")</f>
        <v/>
      </c>
      <c r="AA6" s="12"/>
      <c r="AB6" s="71">
        <f>IF(J6="",0,1)</f>
        <v>0</v>
      </c>
      <c r="AC6" s="71">
        <f>IF(M6="",0,1)</f>
        <v>0</v>
      </c>
      <c r="AD6" s="71">
        <f>IF(P6="",0,1)</f>
        <v>0</v>
      </c>
      <c r="AE6" s="71">
        <f>SUM(AB6:AD6)</f>
        <v>0</v>
      </c>
      <c r="AF6" s="71">
        <f>IF(J6="",0,IF(J6=M6,1,IF(M6="",0,IF(J6=P6,1,IF(M6=P6,1,0)))))</f>
        <v>0</v>
      </c>
      <c r="AG6" s="72" t="str">
        <f>IF(F6="","",IF(V6="",申込書!$AB$6,LEFT(V6,2)&amp;RIGHT(V6,3)))</f>
        <v/>
      </c>
      <c r="AH6" s="72" t="str">
        <f>IF(OR(F6="",V6=""),"",LEFT(V6,2)&amp;RIGHT(V6,3))</f>
        <v/>
      </c>
      <c r="AI6" s="72" t="str">
        <f>IF(OR(G6="",W6=""),"",W6)</f>
        <v/>
      </c>
      <c r="AJ6" s="73"/>
      <c r="AL6" s="91" t="s">
        <v>167</v>
      </c>
      <c r="AM6" s="40">
        <v>1</v>
      </c>
      <c r="AN6" s="40">
        <v>1</v>
      </c>
      <c r="AO6" s="40">
        <v>50</v>
      </c>
      <c r="AP6" s="40"/>
      <c r="AQ6" s="40">
        <v>1</v>
      </c>
      <c r="AR6" s="40">
        <f t="shared" ref="AR6:AR53" si="0">IF(OR(AU6="",BH6=5),AR5,AR5+1)</f>
        <v>0</v>
      </c>
      <c r="AS6" s="40" t="str">
        <f t="shared" ref="AS6:AS69" si="1">IF(OR(AU6="",BH6=5),"",AR6)</f>
        <v/>
      </c>
      <c r="AT6" s="56">
        <f>LEN(TRIM(F6))+LEN(TRIM(G6))</f>
        <v>0</v>
      </c>
      <c r="AU6" s="56" t="str">
        <f t="shared" ref="AU6:AU69" si="2">IF(AND(J6="",M6=""),"",IF(AT6=2,TRIM(F6)&amp;"      "&amp;TRIM(G6),IF(AT6=3,TRIM(F6)&amp;"    "&amp;TRIM(G6),IF(AT6=4,TRIM(F6)&amp;"  "&amp;TRIM(G6),TRIM(F6)&amp;TRIM(G6)))))</f>
        <v/>
      </c>
      <c r="AV6" s="56" t="str">
        <f t="shared" ref="AV6:AV69" si="3">IF(AU6="","",F6&amp;"  "&amp;G6)</f>
        <v/>
      </c>
      <c r="AW6" s="56" t="str">
        <f t="shared" ref="AW6:AW69" si="4">IF(BI6&lt;2,AX6,AX6+5)</f>
        <v/>
      </c>
      <c r="AX6" s="56" t="str">
        <f t="shared" ref="AX6:AX69" si="5">IF(BI6=0,IF(BB6="","",IF(BB6&lt;25,18,BB6-MOD(BB6,5))),IF(BB6&lt;9,1,IF(AND(BB6&gt;8,BB6&lt;11),2,IF(AND(BB6&gt;10,BB6&lt;13),3,IF(AND(BB6&gt;12,BB6&lt;15),4,5)))))</f>
        <v/>
      </c>
      <c r="AY6" s="56">
        <v>0</v>
      </c>
      <c r="AZ6" s="56" t="str">
        <f>H6&amp;" "&amp;I6</f>
        <v xml:space="preserve"> </v>
      </c>
      <c r="BA6" s="56">
        <v>1</v>
      </c>
      <c r="BB6" s="56" t="str">
        <f t="shared" ref="BB6:BB47" si="6">IF(F6="","",INT(($AO$1-BC6)/10000))</f>
        <v/>
      </c>
      <c r="BC6" s="56" t="str">
        <f>YEAR(B6)&amp;RIGHT("0"&amp;MONTH(B6),2)&amp;RIGHT("0"&amp;DAY(B6),2)</f>
        <v>19000100</v>
      </c>
      <c r="BD6" s="56" t="str">
        <f>IF(B6="","",4)</f>
        <v/>
      </c>
      <c r="BE6" s="56" t="str">
        <f>IF(B6="","",IF(ISERROR(VLOOKUP($Y6,$CA$21:$CC$26,3,0)),"",VLOOKUP($Y6,$CA$21:$CC$26,3,0)))</f>
        <v/>
      </c>
      <c r="BF6" s="56" t="str">
        <f>IF(B6="","",INT(($AO$2-BC6)/10000))</f>
        <v/>
      </c>
      <c r="BG6" s="56">
        <f t="shared" ref="BG6:BG69" si="7">IF(C6="100歳",1,IF(C6="他チーム",5,0))</f>
        <v>0</v>
      </c>
      <c r="BH6" s="56">
        <f t="shared" ref="BH6:BH69" si="8">IF(F6="",0,IF(AND(V6="",W6=""),0,5))</f>
        <v>0</v>
      </c>
      <c r="BI6" s="56">
        <f t="shared" ref="BI6:BI69" si="9">IF(E6="",0,IF(E6="上級",1,IF(E6="選手",2,0)))</f>
        <v>0</v>
      </c>
      <c r="BJ6" s="41" t="str">
        <f>IF(J6="","",VLOOKUP(J6,$AL$6:$AO$17,2,0)+IF(AY6=0,1,0))</f>
        <v/>
      </c>
      <c r="BK6" s="41" t="str">
        <f>IF(M6="","",VLOOKUP(M6,$AL$6:$AO$17,2,0)+IF(AY6=0,1,0))</f>
        <v/>
      </c>
      <c r="BL6" s="41" t="str">
        <f t="shared" ref="BL6:BL69" si="10">IF(P6="","",VLOOKUP(P6,$AL$6:$AO$16,2,0)+IF(AY6=0,1,0))</f>
        <v/>
      </c>
      <c r="BM6" s="41" t="str">
        <f>IF(J6="","",VLOOKUP(J6,$AL$6:$AO$17,3,0))</f>
        <v/>
      </c>
      <c r="BN6" s="41" t="str">
        <f>IF(J6="","",VLOOKUP(J6,$AL$6:$AO$17,4,0))</f>
        <v/>
      </c>
      <c r="BO6" s="41">
        <f>IF(L6="オープン",5,0)</f>
        <v>0</v>
      </c>
      <c r="BP6" s="41" t="str">
        <f>IF(M6="","",VLOOKUP(M6,$AL$6:$AO$17,3,0))</f>
        <v/>
      </c>
      <c r="BQ6" s="41" t="str">
        <f>IF(M6="","",VLOOKUP(M6,$AL$6:$AO$17,4,0))</f>
        <v/>
      </c>
      <c r="BR6" s="41">
        <f>IF(O6="オープン",5,0)</f>
        <v>0</v>
      </c>
      <c r="BS6" s="41" t="str">
        <f>IF(P6="","",VLOOKUP(P6,$AL$6:$AO$16,3,0))</f>
        <v/>
      </c>
      <c r="BT6" s="41" t="str">
        <f>IF(P6="","",VLOOKUP(P6,$AL$6:$AO$16,4,0))</f>
        <v/>
      </c>
      <c r="BU6" s="85" t="str">
        <f t="shared" ref="BU6:BU69" si="11">IF(K6="","999:99.99"," "&amp;LEFT(RIGHT("        "&amp;TEXT(K6,"0.00"),7),2)&amp;":"&amp;RIGHT(TEXT(K6,"0.00"),5))</f>
        <v>999:99.99</v>
      </c>
      <c r="BV6" s="85" t="str">
        <f t="shared" ref="BV6:BV69" si="12">IF(N6="","999:99.99"," "&amp;LEFT(RIGHT("        "&amp;TEXT(N6,"0.00"),7),2)&amp;":"&amp;RIGHT(TEXT(N6,"0.00"),5))</f>
        <v>999:99.99</v>
      </c>
      <c r="BW6" s="85" t="str">
        <f>IF(U6="","999:99.99"," "&amp;LEFT(RIGHT("        "&amp;TEXT(U6,"0.00"),7),2)&amp;":"&amp;RIGHT(TEXT(U6,"0.00"),5))</f>
        <v>999:99.99</v>
      </c>
      <c r="BX6" s="89" t="str">
        <f>IF(B6="","1980/1/1",B6)</f>
        <v>1980/1/1</v>
      </c>
      <c r="BZ6" s="102">
        <v>3</v>
      </c>
      <c r="CA6" s="121" t="s">
        <v>184</v>
      </c>
      <c r="CB6" s="121">
        <v>0</v>
      </c>
      <c r="CC6" s="121">
        <v>1</v>
      </c>
    </row>
    <row r="7" spans="1:83" ht="14.25" hidden="1" x14ac:dyDescent="0.15">
      <c r="A7" s="120" t="str">
        <f t="shared" ref="A7:A37" si="13">IF(B7="","",A6+1)</f>
        <v/>
      </c>
      <c r="B7" s="59"/>
      <c r="C7" s="60"/>
      <c r="D7" s="60"/>
      <c r="E7" s="60"/>
      <c r="F7" s="78"/>
      <c r="G7" s="78"/>
      <c r="H7" s="78"/>
      <c r="I7" s="78"/>
      <c r="J7" s="61"/>
      <c r="K7" s="62"/>
      <c r="L7" s="62"/>
      <c r="M7" s="61"/>
      <c r="N7" s="62"/>
      <c r="O7" s="62"/>
      <c r="P7" s="61"/>
      <c r="Q7" s="61"/>
      <c r="R7" s="61"/>
      <c r="S7" s="61"/>
      <c r="T7" s="61"/>
      <c r="U7" s="62"/>
      <c r="V7" s="63"/>
      <c r="W7" s="62"/>
      <c r="X7" s="120" t="str">
        <f t="shared" ref="X7:X70" si="14">IF(B7="","",BB7)</f>
        <v/>
      </c>
      <c r="Y7" s="137"/>
      <c r="Z7" s="120" t="str">
        <f t="shared" ref="Z7:Z70" si="15">IF(AND(V7="",W7=""),"","オープン")</f>
        <v/>
      </c>
      <c r="AA7" s="12"/>
      <c r="AB7" s="71">
        <f t="shared" ref="AB7:AB38" si="16">IF(J7="",0,1)</f>
        <v>0</v>
      </c>
      <c r="AC7" s="71">
        <f t="shared" ref="AC7:AC38" si="17">IF(M7="",0,1)</f>
        <v>0</v>
      </c>
      <c r="AD7" s="71">
        <f t="shared" ref="AD7:AD70" si="18">IF(P7="",0,1)</f>
        <v>0</v>
      </c>
      <c r="AE7" s="71">
        <f t="shared" ref="AE7:AE70" si="19">SUM(AB7:AD7)</f>
        <v>0</v>
      </c>
      <c r="AF7" s="71">
        <f t="shared" ref="AF7:AF120" si="20">IF(J7="",0,IF(J7=M7,1,IF(M7="",0,IF(J7=P7,1,IF(M7=P7,1,0)))))</f>
        <v>0</v>
      </c>
      <c r="AG7" s="72" t="str">
        <f>IF(F7="","",IF(V7="",申込書!$AB$6,LEFT(V7,2)&amp;RIGHT(V7,3)))</f>
        <v/>
      </c>
      <c r="AH7" s="72" t="str">
        <f t="shared" ref="AH7:AH120" si="21">IF(OR(F7="",V7=""),"",LEFT(V7,2)&amp;RIGHT(V7,3))</f>
        <v/>
      </c>
      <c r="AI7" s="72" t="str">
        <f t="shared" ref="AI7:AI120" si="22">IF(OR(G7="",W7=""),"",W7)</f>
        <v/>
      </c>
      <c r="AJ7" s="73"/>
      <c r="AL7" s="91" t="s">
        <v>241</v>
      </c>
      <c r="AM7" s="40">
        <v>3</v>
      </c>
      <c r="AN7" s="40">
        <v>1</v>
      </c>
      <c r="AO7" s="40">
        <v>100</v>
      </c>
      <c r="AP7" s="40"/>
      <c r="AQ7" s="40">
        <v>2</v>
      </c>
      <c r="AR7" s="40">
        <f t="shared" si="0"/>
        <v>0</v>
      </c>
      <c r="AS7" s="40" t="str">
        <f t="shared" si="1"/>
        <v/>
      </c>
      <c r="AT7" s="56">
        <f t="shared" ref="AT7:AT38" si="23">LEN(TRIM(F7))+LEN(TRIM(G7))</f>
        <v>0</v>
      </c>
      <c r="AU7" s="56" t="str">
        <f t="shared" si="2"/>
        <v/>
      </c>
      <c r="AV7" s="56" t="str">
        <f t="shared" si="3"/>
        <v/>
      </c>
      <c r="AW7" s="56" t="str">
        <f t="shared" si="4"/>
        <v/>
      </c>
      <c r="AX7" s="56" t="str">
        <f t="shared" si="5"/>
        <v/>
      </c>
      <c r="AY7" s="56">
        <v>0</v>
      </c>
      <c r="AZ7" s="56" t="str">
        <f t="shared" ref="AZ7:AZ38" si="24">H7&amp;" "&amp;I7</f>
        <v xml:space="preserve"> </v>
      </c>
      <c r="BA7" s="56">
        <v>2</v>
      </c>
      <c r="BB7" s="56" t="str">
        <f t="shared" si="6"/>
        <v/>
      </c>
      <c r="BC7" s="56" t="str">
        <f t="shared" ref="BC7:BC70" si="25">YEAR(B7)&amp;RIGHT("0"&amp;MONTH(B7),2)&amp;RIGHT("0"&amp;DAY(B7),2)</f>
        <v>19000100</v>
      </c>
      <c r="BD7" s="56" t="str">
        <f t="shared" ref="BD7:BD70" si="26">IF(B7="","",4)</f>
        <v/>
      </c>
      <c r="BE7" s="56" t="str">
        <f t="shared" ref="BE7:BE70" si="27">IF(B7="","",IF(ISERROR(VLOOKUP($Y7,$CA$21:$CC$26,3,0)),"",VLOOKUP($Y7,$CA$21:$CC$26,3,0)))</f>
        <v/>
      </c>
      <c r="BF7" s="56" t="str">
        <f t="shared" ref="BF7:BF70" si="28">IF(B7="","",INT(($AO$2-BC7)/10000))</f>
        <v/>
      </c>
      <c r="BG7" s="56">
        <f t="shared" si="7"/>
        <v>0</v>
      </c>
      <c r="BH7" s="56">
        <f t="shared" si="8"/>
        <v>0</v>
      </c>
      <c r="BI7" s="56">
        <f t="shared" si="9"/>
        <v>0</v>
      </c>
      <c r="BJ7" s="41" t="str">
        <f t="shared" ref="BJ7:BJ70" si="29">IF(J7="","",VLOOKUP(J7,$AL$6:$AO$17,2,0)+IF(AY7=0,1,0))</f>
        <v/>
      </c>
      <c r="BK7" s="41" t="str">
        <f t="shared" ref="BK7:BK70" si="30">IF(M7="","",VLOOKUP(M7,$AL$6:$AO$17,2,0)+IF(AY7=0,1,0))</f>
        <v/>
      </c>
      <c r="BL7" s="41" t="str">
        <f t="shared" si="10"/>
        <v/>
      </c>
      <c r="BM7" s="41" t="str">
        <f t="shared" ref="BM7:BM70" si="31">IF(J7="","",VLOOKUP(J7,$AL$6:$AO$17,3,0))</f>
        <v/>
      </c>
      <c r="BN7" s="41" t="str">
        <f t="shared" ref="BN7:BN70" si="32">IF(J7="","",VLOOKUP(J7,$AL$6:$AO$17,4,0))</f>
        <v/>
      </c>
      <c r="BO7" s="41">
        <f t="shared" ref="BO7:BO70" si="33">IF(L7="オープン",5,0)</f>
        <v>0</v>
      </c>
      <c r="BP7" s="41" t="str">
        <f t="shared" ref="BP7:BP70" si="34">IF(M7="","",VLOOKUP(M7,$AL$6:$AO$17,3,0))</f>
        <v/>
      </c>
      <c r="BQ7" s="41" t="str">
        <f t="shared" ref="BQ7:BQ70" si="35">IF(M7="","",VLOOKUP(M7,$AL$6:$AO$17,4,0))</f>
        <v/>
      </c>
      <c r="BR7" s="41">
        <f t="shared" ref="BR7:BR70" si="36">IF(O7="オープン",5,0)</f>
        <v>0</v>
      </c>
      <c r="BS7" s="41" t="str">
        <f t="shared" ref="BS7:BS120" si="37">IF(P7="","",VLOOKUP(P7,$AL$6:$AO$16,3,0))</f>
        <v/>
      </c>
      <c r="BT7" s="41" t="str">
        <f t="shared" ref="BT7:BT120" si="38">IF(P7="","",VLOOKUP(P7,$AL$6:$AO$16,4,0))</f>
        <v/>
      </c>
      <c r="BU7" s="85" t="str">
        <f t="shared" si="11"/>
        <v>999:99.99</v>
      </c>
      <c r="BV7" s="85" t="str">
        <f t="shared" si="12"/>
        <v>999:99.99</v>
      </c>
      <c r="BW7" s="85" t="str">
        <f t="shared" ref="BW7:BW70" si="39">IF(U7="","999:99.99"," "&amp;LEFT(RIGHT("        "&amp;TEXT(U7,"0.00"),7),2)&amp;":"&amp;RIGHT(TEXT(U7,"0.00"),5))</f>
        <v>999:99.99</v>
      </c>
      <c r="BX7" s="89" t="str">
        <f t="shared" ref="BX7:BX120" si="40">IF(B7="","1980/1/1",B7)</f>
        <v>1980/1/1</v>
      </c>
      <c r="BZ7" s="102">
        <v>4</v>
      </c>
      <c r="CA7" s="121" t="s">
        <v>185</v>
      </c>
      <c r="CB7" s="121">
        <v>0</v>
      </c>
      <c r="CC7" s="121">
        <v>2</v>
      </c>
      <c r="CE7" s="56" t="s">
        <v>97</v>
      </c>
    </row>
    <row r="8" spans="1:83" ht="14.25" hidden="1" x14ac:dyDescent="0.15">
      <c r="A8" s="120" t="str">
        <f t="shared" si="13"/>
        <v/>
      </c>
      <c r="B8" s="59"/>
      <c r="C8" s="60"/>
      <c r="D8" s="60"/>
      <c r="E8" s="60"/>
      <c r="F8" s="78"/>
      <c r="G8" s="78"/>
      <c r="H8" s="78"/>
      <c r="I8" s="78"/>
      <c r="J8" s="61"/>
      <c r="K8" s="62"/>
      <c r="L8" s="62"/>
      <c r="M8" s="61"/>
      <c r="N8" s="62"/>
      <c r="O8" s="62"/>
      <c r="P8" s="61"/>
      <c r="Q8" s="61"/>
      <c r="R8" s="61"/>
      <c r="S8" s="61"/>
      <c r="T8" s="61"/>
      <c r="U8" s="62"/>
      <c r="V8" s="63"/>
      <c r="W8" s="62"/>
      <c r="X8" s="120" t="str">
        <f t="shared" si="14"/>
        <v/>
      </c>
      <c r="Y8" s="137"/>
      <c r="Z8" s="120" t="str">
        <f t="shared" si="15"/>
        <v/>
      </c>
      <c r="AA8" s="12"/>
      <c r="AB8" s="71">
        <f t="shared" si="16"/>
        <v>0</v>
      </c>
      <c r="AC8" s="71">
        <f t="shared" si="17"/>
        <v>0</v>
      </c>
      <c r="AD8" s="71">
        <f t="shared" si="18"/>
        <v>0</v>
      </c>
      <c r="AE8" s="71">
        <f t="shared" si="19"/>
        <v>0</v>
      </c>
      <c r="AF8" s="71">
        <f t="shared" si="20"/>
        <v>0</v>
      </c>
      <c r="AG8" s="72" t="str">
        <f>IF(F8="","",IF(V8="",申込書!$AB$6,LEFT(V8,2)&amp;RIGHT(V8,3)))</f>
        <v/>
      </c>
      <c r="AH8" s="72" t="str">
        <f t="shared" si="21"/>
        <v/>
      </c>
      <c r="AI8" s="72" t="str">
        <f t="shared" si="22"/>
        <v/>
      </c>
      <c r="AJ8" s="73"/>
      <c r="AL8" s="91" t="s">
        <v>242</v>
      </c>
      <c r="AM8" s="40">
        <v>5</v>
      </c>
      <c r="AN8" s="40">
        <v>1</v>
      </c>
      <c r="AO8" s="40">
        <v>200</v>
      </c>
      <c r="AP8" s="40"/>
      <c r="AQ8" s="40">
        <v>3</v>
      </c>
      <c r="AR8" s="40">
        <f t="shared" si="0"/>
        <v>0</v>
      </c>
      <c r="AS8" s="40" t="str">
        <f t="shared" si="1"/>
        <v/>
      </c>
      <c r="AT8" s="56">
        <f t="shared" si="23"/>
        <v>0</v>
      </c>
      <c r="AU8" s="56" t="str">
        <f t="shared" si="2"/>
        <v/>
      </c>
      <c r="AV8" s="56" t="str">
        <f t="shared" si="3"/>
        <v/>
      </c>
      <c r="AW8" s="56" t="str">
        <f t="shared" si="4"/>
        <v/>
      </c>
      <c r="AX8" s="56" t="str">
        <f t="shared" si="5"/>
        <v/>
      </c>
      <c r="AY8" s="56">
        <v>0</v>
      </c>
      <c r="AZ8" s="56" t="str">
        <f t="shared" si="24"/>
        <v xml:space="preserve"> </v>
      </c>
      <c r="BA8" s="56">
        <v>3</v>
      </c>
      <c r="BB8" s="56" t="str">
        <f t="shared" si="6"/>
        <v/>
      </c>
      <c r="BC8" s="56" t="str">
        <f t="shared" si="25"/>
        <v>19000100</v>
      </c>
      <c r="BD8" s="56" t="str">
        <f t="shared" si="26"/>
        <v/>
      </c>
      <c r="BE8" s="56" t="str">
        <f t="shared" si="27"/>
        <v/>
      </c>
      <c r="BF8" s="56" t="str">
        <f t="shared" si="28"/>
        <v/>
      </c>
      <c r="BG8" s="56">
        <f t="shared" si="7"/>
        <v>0</v>
      </c>
      <c r="BH8" s="56">
        <f t="shared" si="8"/>
        <v>0</v>
      </c>
      <c r="BI8" s="56">
        <f t="shared" si="9"/>
        <v>0</v>
      </c>
      <c r="BJ8" s="41" t="str">
        <f t="shared" si="29"/>
        <v/>
      </c>
      <c r="BK8" s="41" t="str">
        <f t="shared" si="30"/>
        <v/>
      </c>
      <c r="BL8" s="41" t="str">
        <f t="shared" si="10"/>
        <v/>
      </c>
      <c r="BM8" s="41" t="str">
        <f t="shared" si="31"/>
        <v/>
      </c>
      <c r="BN8" s="41" t="str">
        <f t="shared" si="32"/>
        <v/>
      </c>
      <c r="BO8" s="41">
        <f t="shared" si="33"/>
        <v>0</v>
      </c>
      <c r="BP8" s="41" t="str">
        <f t="shared" si="34"/>
        <v/>
      </c>
      <c r="BQ8" s="41" t="str">
        <f t="shared" si="35"/>
        <v/>
      </c>
      <c r="BR8" s="41">
        <f t="shared" si="36"/>
        <v>0</v>
      </c>
      <c r="BS8" s="41" t="str">
        <f t="shared" si="37"/>
        <v/>
      </c>
      <c r="BT8" s="41" t="str">
        <f t="shared" si="38"/>
        <v/>
      </c>
      <c r="BU8" s="85" t="str">
        <f t="shared" si="11"/>
        <v>999:99.99</v>
      </c>
      <c r="BV8" s="85" t="str">
        <f t="shared" si="12"/>
        <v>999:99.99</v>
      </c>
      <c r="BW8" s="85" t="str">
        <f t="shared" si="39"/>
        <v>999:99.99</v>
      </c>
      <c r="BX8" s="89" t="str">
        <f t="shared" si="40"/>
        <v>1980/1/1</v>
      </c>
      <c r="BZ8" s="102">
        <v>5</v>
      </c>
      <c r="CA8" s="121" t="s">
        <v>186</v>
      </c>
      <c r="CB8" s="121">
        <v>0</v>
      </c>
      <c r="CC8" s="121">
        <v>3</v>
      </c>
    </row>
    <row r="9" spans="1:83" ht="14.25" hidden="1" x14ac:dyDescent="0.15">
      <c r="A9" s="120" t="str">
        <f t="shared" si="13"/>
        <v/>
      </c>
      <c r="B9" s="59"/>
      <c r="C9" s="60"/>
      <c r="D9" s="60"/>
      <c r="E9" s="60"/>
      <c r="F9" s="78"/>
      <c r="G9" s="78"/>
      <c r="H9" s="78"/>
      <c r="I9" s="78"/>
      <c r="J9" s="61"/>
      <c r="K9" s="62"/>
      <c r="L9" s="62"/>
      <c r="M9" s="61"/>
      <c r="N9" s="62"/>
      <c r="O9" s="62"/>
      <c r="P9" s="61"/>
      <c r="Q9" s="61"/>
      <c r="R9" s="61"/>
      <c r="S9" s="61"/>
      <c r="T9" s="61"/>
      <c r="U9" s="62"/>
      <c r="V9" s="63"/>
      <c r="W9" s="62"/>
      <c r="X9" s="120" t="str">
        <f t="shared" si="14"/>
        <v/>
      </c>
      <c r="Y9" s="137"/>
      <c r="Z9" s="120" t="str">
        <f t="shared" si="15"/>
        <v/>
      </c>
      <c r="AA9" s="12"/>
      <c r="AB9" s="71">
        <f t="shared" si="16"/>
        <v>0</v>
      </c>
      <c r="AC9" s="71">
        <f t="shared" si="17"/>
        <v>0</v>
      </c>
      <c r="AD9" s="71">
        <f t="shared" si="18"/>
        <v>0</v>
      </c>
      <c r="AE9" s="71">
        <f t="shared" si="19"/>
        <v>0</v>
      </c>
      <c r="AF9" s="71">
        <f t="shared" si="20"/>
        <v>0</v>
      </c>
      <c r="AG9" s="72" t="str">
        <f>IF(F9="","",IF(V9="",申込書!$AB$6,LEFT(V9,2)&amp;RIGHT(V9,3)))</f>
        <v/>
      </c>
      <c r="AH9" s="72" t="str">
        <f t="shared" si="21"/>
        <v/>
      </c>
      <c r="AI9" s="72" t="str">
        <f t="shared" si="22"/>
        <v/>
      </c>
      <c r="AJ9" s="73"/>
      <c r="AL9" s="91" t="s">
        <v>243</v>
      </c>
      <c r="AM9" s="40">
        <v>7</v>
      </c>
      <c r="AN9" s="40">
        <v>1</v>
      </c>
      <c r="AO9" s="40">
        <v>400</v>
      </c>
      <c r="AP9" s="40"/>
      <c r="AQ9" s="40">
        <v>4</v>
      </c>
      <c r="AR9" s="40">
        <f t="shared" si="0"/>
        <v>0</v>
      </c>
      <c r="AS9" s="40" t="str">
        <f t="shared" si="1"/>
        <v/>
      </c>
      <c r="AT9" s="56">
        <f t="shared" si="23"/>
        <v>0</v>
      </c>
      <c r="AU9" s="56" t="str">
        <f t="shared" si="2"/>
        <v/>
      </c>
      <c r="AV9" s="56" t="str">
        <f t="shared" si="3"/>
        <v/>
      </c>
      <c r="AW9" s="56" t="str">
        <f t="shared" si="4"/>
        <v/>
      </c>
      <c r="AX9" s="56" t="str">
        <f t="shared" si="5"/>
        <v/>
      </c>
      <c r="AY9" s="56">
        <v>0</v>
      </c>
      <c r="AZ9" s="56" t="str">
        <f t="shared" si="24"/>
        <v xml:space="preserve"> </v>
      </c>
      <c r="BA9" s="56">
        <v>4</v>
      </c>
      <c r="BB9" s="56" t="str">
        <f t="shared" si="6"/>
        <v/>
      </c>
      <c r="BC9" s="56" t="str">
        <f t="shared" si="25"/>
        <v>19000100</v>
      </c>
      <c r="BD9" s="56" t="str">
        <f t="shared" si="26"/>
        <v/>
      </c>
      <c r="BE9" s="56" t="str">
        <f t="shared" si="27"/>
        <v/>
      </c>
      <c r="BF9" s="56" t="str">
        <f t="shared" si="28"/>
        <v/>
      </c>
      <c r="BG9" s="56">
        <f t="shared" si="7"/>
        <v>0</v>
      </c>
      <c r="BH9" s="56">
        <f t="shared" si="8"/>
        <v>0</v>
      </c>
      <c r="BI9" s="56">
        <f t="shared" si="9"/>
        <v>0</v>
      </c>
      <c r="BJ9" s="41" t="str">
        <f t="shared" si="29"/>
        <v/>
      </c>
      <c r="BK9" s="41" t="str">
        <f t="shared" si="30"/>
        <v/>
      </c>
      <c r="BL9" s="41" t="str">
        <f t="shared" si="10"/>
        <v/>
      </c>
      <c r="BM9" s="41" t="str">
        <f t="shared" si="31"/>
        <v/>
      </c>
      <c r="BN9" s="41" t="str">
        <f t="shared" si="32"/>
        <v/>
      </c>
      <c r="BO9" s="41">
        <f t="shared" si="33"/>
        <v>0</v>
      </c>
      <c r="BP9" s="41" t="str">
        <f t="shared" si="34"/>
        <v/>
      </c>
      <c r="BQ9" s="41" t="str">
        <f t="shared" si="35"/>
        <v/>
      </c>
      <c r="BR9" s="41">
        <f t="shared" si="36"/>
        <v>0</v>
      </c>
      <c r="BS9" s="41" t="str">
        <f t="shared" si="37"/>
        <v/>
      </c>
      <c r="BT9" s="41" t="str">
        <f t="shared" si="38"/>
        <v/>
      </c>
      <c r="BU9" s="85" t="str">
        <f t="shared" si="11"/>
        <v>999:99.99</v>
      </c>
      <c r="BV9" s="85" t="str">
        <f t="shared" si="12"/>
        <v>999:99.99</v>
      </c>
      <c r="BW9" s="85" t="str">
        <f t="shared" si="39"/>
        <v>999:99.99</v>
      </c>
      <c r="BX9" s="89" t="str">
        <f t="shared" si="40"/>
        <v>1980/1/1</v>
      </c>
      <c r="BZ9" s="102">
        <v>6</v>
      </c>
      <c r="CA9" s="121" t="s">
        <v>168</v>
      </c>
      <c r="CB9" s="121">
        <v>1</v>
      </c>
      <c r="CC9" s="121">
        <v>1</v>
      </c>
    </row>
    <row r="10" spans="1:83" ht="14.25" hidden="1" x14ac:dyDescent="0.15">
      <c r="A10" s="120" t="str">
        <f t="shared" si="13"/>
        <v/>
      </c>
      <c r="B10" s="59"/>
      <c r="C10" s="60"/>
      <c r="D10" s="60"/>
      <c r="E10" s="60"/>
      <c r="F10" s="78"/>
      <c r="G10" s="78"/>
      <c r="H10" s="78"/>
      <c r="I10" s="78"/>
      <c r="J10" s="61"/>
      <c r="K10" s="62"/>
      <c r="L10" s="62"/>
      <c r="M10" s="61"/>
      <c r="N10" s="62"/>
      <c r="O10" s="62"/>
      <c r="P10" s="61"/>
      <c r="Q10" s="61"/>
      <c r="R10" s="61"/>
      <c r="S10" s="61"/>
      <c r="T10" s="61"/>
      <c r="U10" s="62"/>
      <c r="V10" s="63"/>
      <c r="W10" s="62"/>
      <c r="X10" s="120" t="str">
        <f t="shared" si="14"/>
        <v/>
      </c>
      <c r="Y10" s="137"/>
      <c r="Z10" s="120" t="str">
        <f t="shared" si="15"/>
        <v/>
      </c>
      <c r="AA10" s="12"/>
      <c r="AB10" s="71">
        <f t="shared" si="16"/>
        <v>0</v>
      </c>
      <c r="AC10" s="71">
        <f t="shared" si="17"/>
        <v>0</v>
      </c>
      <c r="AD10" s="71">
        <f t="shared" si="18"/>
        <v>0</v>
      </c>
      <c r="AE10" s="71">
        <f t="shared" si="19"/>
        <v>0</v>
      </c>
      <c r="AF10" s="71">
        <f t="shared" si="20"/>
        <v>0</v>
      </c>
      <c r="AG10" s="72" t="str">
        <f>IF(F10="","",IF(V10="",申込書!$AB$6,LEFT(V10,2)&amp;RIGHT(V10,3)))</f>
        <v/>
      </c>
      <c r="AH10" s="72" t="str">
        <f t="shared" si="21"/>
        <v/>
      </c>
      <c r="AI10" s="72" t="str">
        <f t="shared" si="22"/>
        <v/>
      </c>
      <c r="AJ10" s="73"/>
      <c r="AL10" s="91" t="s">
        <v>244</v>
      </c>
      <c r="AM10" s="40">
        <v>9</v>
      </c>
      <c r="AN10" s="40">
        <v>1</v>
      </c>
      <c r="AO10" s="40">
        <v>800</v>
      </c>
      <c r="AP10" s="40"/>
      <c r="AQ10" s="40">
        <v>5</v>
      </c>
      <c r="AR10" s="40">
        <f t="shared" si="0"/>
        <v>0</v>
      </c>
      <c r="AS10" s="40" t="str">
        <f t="shared" si="1"/>
        <v/>
      </c>
      <c r="AT10" s="56">
        <f t="shared" si="23"/>
        <v>0</v>
      </c>
      <c r="AU10" s="56" t="str">
        <f t="shared" si="2"/>
        <v/>
      </c>
      <c r="AV10" s="56" t="str">
        <f t="shared" si="3"/>
        <v/>
      </c>
      <c r="AW10" s="56" t="str">
        <f t="shared" si="4"/>
        <v/>
      </c>
      <c r="AX10" s="56" t="str">
        <f t="shared" si="5"/>
        <v/>
      </c>
      <c r="AY10" s="56">
        <v>0</v>
      </c>
      <c r="AZ10" s="56" t="str">
        <f t="shared" si="24"/>
        <v xml:space="preserve"> </v>
      </c>
      <c r="BA10" s="56">
        <v>5</v>
      </c>
      <c r="BB10" s="56" t="str">
        <f t="shared" si="6"/>
        <v/>
      </c>
      <c r="BC10" s="56" t="str">
        <f t="shared" si="25"/>
        <v>19000100</v>
      </c>
      <c r="BD10" s="56" t="str">
        <f t="shared" si="26"/>
        <v/>
      </c>
      <c r="BE10" s="56" t="str">
        <f t="shared" si="27"/>
        <v/>
      </c>
      <c r="BF10" s="56" t="str">
        <f t="shared" si="28"/>
        <v/>
      </c>
      <c r="BG10" s="56">
        <f t="shared" si="7"/>
        <v>0</v>
      </c>
      <c r="BH10" s="56">
        <f t="shared" si="8"/>
        <v>0</v>
      </c>
      <c r="BI10" s="56">
        <f t="shared" si="9"/>
        <v>0</v>
      </c>
      <c r="BJ10" s="41" t="str">
        <f t="shared" si="29"/>
        <v/>
      </c>
      <c r="BK10" s="41" t="str">
        <f t="shared" si="30"/>
        <v/>
      </c>
      <c r="BL10" s="41" t="str">
        <f t="shared" si="10"/>
        <v/>
      </c>
      <c r="BM10" s="41" t="str">
        <f t="shared" si="31"/>
        <v/>
      </c>
      <c r="BN10" s="41" t="str">
        <f t="shared" si="32"/>
        <v/>
      </c>
      <c r="BO10" s="41">
        <f t="shared" si="33"/>
        <v>0</v>
      </c>
      <c r="BP10" s="41" t="str">
        <f t="shared" si="34"/>
        <v/>
      </c>
      <c r="BQ10" s="41" t="str">
        <f t="shared" si="35"/>
        <v/>
      </c>
      <c r="BR10" s="41">
        <f t="shared" si="36"/>
        <v>0</v>
      </c>
      <c r="BS10" s="41" t="str">
        <f t="shared" si="37"/>
        <v/>
      </c>
      <c r="BT10" s="41" t="str">
        <f t="shared" si="38"/>
        <v/>
      </c>
      <c r="BU10" s="85" t="str">
        <f t="shared" si="11"/>
        <v>999:99.99</v>
      </c>
      <c r="BV10" s="85" t="str">
        <f t="shared" si="12"/>
        <v>999:99.99</v>
      </c>
      <c r="BW10" s="85" t="str">
        <f t="shared" si="39"/>
        <v>999:99.99</v>
      </c>
      <c r="BX10" s="89" t="str">
        <f t="shared" si="40"/>
        <v>1980/1/1</v>
      </c>
      <c r="BZ10" s="102">
        <v>7</v>
      </c>
      <c r="CA10" s="121" t="s">
        <v>169</v>
      </c>
      <c r="CB10" s="121">
        <v>1</v>
      </c>
      <c r="CC10" s="121">
        <v>2</v>
      </c>
    </row>
    <row r="11" spans="1:83" ht="14.25" hidden="1" x14ac:dyDescent="0.15">
      <c r="A11" s="120" t="str">
        <f t="shared" si="13"/>
        <v/>
      </c>
      <c r="B11" s="59"/>
      <c r="C11" s="60"/>
      <c r="D11" s="60"/>
      <c r="E11" s="60"/>
      <c r="F11" s="78"/>
      <c r="G11" s="78"/>
      <c r="H11" s="78"/>
      <c r="I11" s="78"/>
      <c r="J11" s="61"/>
      <c r="K11" s="62"/>
      <c r="L11" s="62"/>
      <c r="M11" s="61"/>
      <c r="N11" s="62"/>
      <c r="O11" s="62"/>
      <c r="P11" s="61"/>
      <c r="Q11" s="61"/>
      <c r="R11" s="61"/>
      <c r="S11" s="61"/>
      <c r="T11" s="61"/>
      <c r="U11" s="62"/>
      <c r="V11" s="63"/>
      <c r="W11" s="62"/>
      <c r="X11" s="120" t="str">
        <f t="shared" si="14"/>
        <v/>
      </c>
      <c r="Y11" s="137"/>
      <c r="Z11" s="120" t="str">
        <f t="shared" si="15"/>
        <v/>
      </c>
      <c r="AA11" s="12"/>
      <c r="AB11" s="71">
        <f t="shared" si="16"/>
        <v>0</v>
      </c>
      <c r="AC11" s="71">
        <f t="shared" si="17"/>
        <v>0</v>
      </c>
      <c r="AD11" s="71">
        <f t="shared" si="18"/>
        <v>0</v>
      </c>
      <c r="AE11" s="71">
        <f t="shared" si="19"/>
        <v>0</v>
      </c>
      <c r="AF11" s="71">
        <f t="shared" si="20"/>
        <v>0</v>
      </c>
      <c r="AG11" s="72" t="str">
        <f>IF(F11="","",IF(V11="",申込書!$AB$6,LEFT(V11,2)&amp;RIGHT(V11,3)))</f>
        <v/>
      </c>
      <c r="AH11" s="72" t="str">
        <f t="shared" si="21"/>
        <v/>
      </c>
      <c r="AI11" s="72" t="str">
        <f t="shared" si="22"/>
        <v/>
      </c>
      <c r="AJ11" s="73"/>
      <c r="AL11" s="91" t="s">
        <v>245</v>
      </c>
      <c r="AM11" s="40">
        <v>11</v>
      </c>
      <c r="AN11" s="40">
        <v>2</v>
      </c>
      <c r="AO11" s="40">
        <v>100</v>
      </c>
      <c r="AP11" s="40"/>
      <c r="AQ11" s="40">
        <v>6</v>
      </c>
      <c r="AR11" s="40">
        <f t="shared" si="0"/>
        <v>0</v>
      </c>
      <c r="AS11" s="40" t="str">
        <f t="shared" si="1"/>
        <v/>
      </c>
      <c r="AT11" s="56">
        <f t="shared" si="23"/>
        <v>0</v>
      </c>
      <c r="AU11" s="56" t="str">
        <f t="shared" si="2"/>
        <v/>
      </c>
      <c r="AV11" s="56" t="str">
        <f t="shared" si="3"/>
        <v/>
      </c>
      <c r="AW11" s="56" t="str">
        <f t="shared" si="4"/>
        <v/>
      </c>
      <c r="AX11" s="56" t="str">
        <f t="shared" si="5"/>
        <v/>
      </c>
      <c r="AY11" s="56">
        <v>0</v>
      </c>
      <c r="AZ11" s="56" t="str">
        <f t="shared" si="24"/>
        <v xml:space="preserve"> </v>
      </c>
      <c r="BA11" s="56">
        <v>6</v>
      </c>
      <c r="BB11" s="56" t="str">
        <f t="shared" si="6"/>
        <v/>
      </c>
      <c r="BC11" s="56" t="str">
        <f t="shared" si="25"/>
        <v>19000100</v>
      </c>
      <c r="BD11" s="56" t="str">
        <f t="shared" si="26"/>
        <v/>
      </c>
      <c r="BE11" s="56" t="str">
        <f t="shared" si="27"/>
        <v/>
      </c>
      <c r="BF11" s="56" t="str">
        <f t="shared" si="28"/>
        <v/>
      </c>
      <c r="BG11" s="56">
        <f t="shared" si="7"/>
        <v>0</v>
      </c>
      <c r="BH11" s="56">
        <f t="shared" si="8"/>
        <v>0</v>
      </c>
      <c r="BI11" s="56">
        <f t="shared" si="9"/>
        <v>0</v>
      </c>
      <c r="BJ11" s="41" t="str">
        <f t="shared" si="29"/>
        <v/>
      </c>
      <c r="BK11" s="41" t="str">
        <f t="shared" si="30"/>
        <v/>
      </c>
      <c r="BL11" s="41" t="str">
        <f t="shared" si="10"/>
        <v/>
      </c>
      <c r="BM11" s="41" t="str">
        <f t="shared" si="31"/>
        <v/>
      </c>
      <c r="BN11" s="41" t="str">
        <f t="shared" si="32"/>
        <v/>
      </c>
      <c r="BO11" s="41">
        <f t="shared" si="33"/>
        <v>0</v>
      </c>
      <c r="BP11" s="41" t="str">
        <f t="shared" si="34"/>
        <v/>
      </c>
      <c r="BQ11" s="41" t="str">
        <f t="shared" si="35"/>
        <v/>
      </c>
      <c r="BR11" s="41">
        <f t="shared" si="36"/>
        <v>0</v>
      </c>
      <c r="BS11" s="41" t="str">
        <f t="shared" si="37"/>
        <v/>
      </c>
      <c r="BT11" s="41" t="str">
        <f t="shared" si="38"/>
        <v/>
      </c>
      <c r="BU11" s="85" t="str">
        <f t="shared" si="11"/>
        <v>999:99.99</v>
      </c>
      <c r="BV11" s="85" t="str">
        <f t="shared" si="12"/>
        <v>999:99.99</v>
      </c>
      <c r="BW11" s="85" t="str">
        <f t="shared" si="39"/>
        <v>999:99.99</v>
      </c>
      <c r="BX11" s="89" t="str">
        <f t="shared" si="40"/>
        <v>1980/1/1</v>
      </c>
      <c r="BZ11" s="102">
        <v>8</v>
      </c>
      <c r="CA11" s="121" t="s">
        <v>170</v>
      </c>
      <c r="CB11" s="121">
        <v>1</v>
      </c>
      <c r="CC11" s="121">
        <v>3</v>
      </c>
    </row>
    <row r="12" spans="1:83" ht="14.25" hidden="1" x14ac:dyDescent="0.15">
      <c r="A12" s="120" t="str">
        <f t="shared" si="13"/>
        <v/>
      </c>
      <c r="B12" s="59"/>
      <c r="C12" s="60"/>
      <c r="D12" s="60"/>
      <c r="E12" s="60"/>
      <c r="F12" s="78"/>
      <c r="G12" s="78"/>
      <c r="H12" s="78"/>
      <c r="I12" s="78"/>
      <c r="J12" s="61"/>
      <c r="K12" s="62"/>
      <c r="L12" s="62"/>
      <c r="M12" s="61"/>
      <c r="N12" s="62"/>
      <c r="O12" s="62"/>
      <c r="P12" s="61"/>
      <c r="Q12" s="61"/>
      <c r="R12" s="61"/>
      <c r="S12" s="61"/>
      <c r="T12" s="61"/>
      <c r="U12" s="62"/>
      <c r="V12" s="63"/>
      <c r="W12" s="62"/>
      <c r="X12" s="120" t="str">
        <f t="shared" si="14"/>
        <v/>
      </c>
      <c r="Y12" s="137"/>
      <c r="Z12" s="120" t="str">
        <f t="shared" si="15"/>
        <v/>
      </c>
      <c r="AA12" s="12"/>
      <c r="AB12" s="71">
        <f t="shared" si="16"/>
        <v>0</v>
      </c>
      <c r="AC12" s="71">
        <f t="shared" si="17"/>
        <v>0</v>
      </c>
      <c r="AD12" s="71">
        <f t="shared" si="18"/>
        <v>0</v>
      </c>
      <c r="AE12" s="71">
        <f t="shared" si="19"/>
        <v>0</v>
      </c>
      <c r="AF12" s="71">
        <f t="shared" si="20"/>
        <v>0</v>
      </c>
      <c r="AG12" s="72" t="str">
        <f>IF(F12="","",IF(V12="",申込書!$AB$6,LEFT(V12,2)&amp;RIGHT(V12,3)))</f>
        <v/>
      </c>
      <c r="AH12" s="72" t="str">
        <f t="shared" si="21"/>
        <v/>
      </c>
      <c r="AI12" s="72" t="str">
        <f t="shared" si="22"/>
        <v/>
      </c>
      <c r="AJ12" s="73"/>
      <c r="AL12" s="91" t="s">
        <v>246</v>
      </c>
      <c r="AM12" s="40">
        <v>13</v>
      </c>
      <c r="AN12" s="40">
        <v>2</v>
      </c>
      <c r="AO12" s="40">
        <v>200</v>
      </c>
      <c r="AP12" s="40"/>
      <c r="AQ12" s="40">
        <v>7</v>
      </c>
      <c r="AR12" s="40">
        <f t="shared" si="0"/>
        <v>0</v>
      </c>
      <c r="AS12" s="40" t="str">
        <f t="shared" si="1"/>
        <v/>
      </c>
      <c r="AT12" s="56">
        <f t="shared" si="23"/>
        <v>0</v>
      </c>
      <c r="AU12" s="56" t="str">
        <f t="shared" si="2"/>
        <v/>
      </c>
      <c r="AV12" s="56" t="str">
        <f t="shared" si="3"/>
        <v/>
      </c>
      <c r="AW12" s="56" t="str">
        <f t="shared" si="4"/>
        <v/>
      </c>
      <c r="AX12" s="56" t="str">
        <f t="shared" si="5"/>
        <v/>
      </c>
      <c r="AY12" s="56">
        <v>0</v>
      </c>
      <c r="AZ12" s="56" t="str">
        <f t="shared" si="24"/>
        <v xml:space="preserve"> </v>
      </c>
      <c r="BA12" s="56">
        <v>7</v>
      </c>
      <c r="BB12" s="56" t="str">
        <f t="shared" si="6"/>
        <v/>
      </c>
      <c r="BC12" s="56" t="str">
        <f t="shared" si="25"/>
        <v>19000100</v>
      </c>
      <c r="BD12" s="56" t="str">
        <f t="shared" si="26"/>
        <v/>
      </c>
      <c r="BE12" s="56" t="str">
        <f t="shared" si="27"/>
        <v/>
      </c>
      <c r="BF12" s="56" t="str">
        <f t="shared" si="28"/>
        <v/>
      </c>
      <c r="BG12" s="56">
        <f t="shared" si="7"/>
        <v>0</v>
      </c>
      <c r="BH12" s="56">
        <f t="shared" si="8"/>
        <v>0</v>
      </c>
      <c r="BI12" s="56">
        <f t="shared" si="9"/>
        <v>0</v>
      </c>
      <c r="BJ12" s="41" t="str">
        <f t="shared" si="29"/>
        <v/>
      </c>
      <c r="BK12" s="41" t="str">
        <f t="shared" si="30"/>
        <v/>
      </c>
      <c r="BL12" s="41" t="str">
        <f t="shared" si="10"/>
        <v/>
      </c>
      <c r="BM12" s="41" t="str">
        <f t="shared" si="31"/>
        <v/>
      </c>
      <c r="BN12" s="41" t="str">
        <f t="shared" si="32"/>
        <v/>
      </c>
      <c r="BO12" s="41">
        <f t="shared" si="33"/>
        <v>0</v>
      </c>
      <c r="BP12" s="41" t="str">
        <f t="shared" si="34"/>
        <v/>
      </c>
      <c r="BQ12" s="41" t="str">
        <f t="shared" si="35"/>
        <v/>
      </c>
      <c r="BR12" s="41">
        <f t="shared" si="36"/>
        <v>0</v>
      </c>
      <c r="BS12" s="41" t="str">
        <f t="shared" si="37"/>
        <v/>
      </c>
      <c r="BT12" s="41" t="str">
        <f t="shared" si="38"/>
        <v/>
      </c>
      <c r="BU12" s="85" t="str">
        <f t="shared" si="11"/>
        <v>999:99.99</v>
      </c>
      <c r="BV12" s="85" t="str">
        <f t="shared" si="12"/>
        <v>999:99.99</v>
      </c>
      <c r="BW12" s="85" t="str">
        <f t="shared" si="39"/>
        <v>999:99.99</v>
      </c>
      <c r="BX12" s="89" t="str">
        <f t="shared" si="40"/>
        <v>1980/1/1</v>
      </c>
      <c r="BZ12" s="102">
        <v>9</v>
      </c>
      <c r="CA12" s="121" t="s">
        <v>171</v>
      </c>
      <c r="CB12" s="121">
        <v>1</v>
      </c>
      <c r="CC12" s="121">
        <v>4</v>
      </c>
    </row>
    <row r="13" spans="1:83" ht="14.25" hidden="1" x14ac:dyDescent="0.15">
      <c r="A13" s="120" t="str">
        <f t="shared" si="13"/>
        <v/>
      </c>
      <c r="B13" s="59"/>
      <c r="C13" s="60"/>
      <c r="D13" s="60"/>
      <c r="E13" s="60"/>
      <c r="F13" s="78"/>
      <c r="G13" s="78"/>
      <c r="H13" s="78"/>
      <c r="I13" s="78"/>
      <c r="J13" s="61"/>
      <c r="K13" s="62"/>
      <c r="L13" s="62"/>
      <c r="M13" s="61"/>
      <c r="N13" s="62"/>
      <c r="O13" s="62"/>
      <c r="P13" s="61"/>
      <c r="Q13" s="61"/>
      <c r="R13" s="61"/>
      <c r="S13" s="61"/>
      <c r="T13" s="61"/>
      <c r="U13" s="62"/>
      <c r="V13" s="63"/>
      <c r="W13" s="62"/>
      <c r="X13" s="120" t="str">
        <f t="shared" si="14"/>
        <v/>
      </c>
      <c r="Y13" s="137"/>
      <c r="Z13" s="120" t="str">
        <f t="shared" si="15"/>
        <v/>
      </c>
      <c r="AA13" s="12"/>
      <c r="AB13" s="71">
        <f t="shared" si="16"/>
        <v>0</v>
      </c>
      <c r="AC13" s="71">
        <f t="shared" si="17"/>
        <v>0</v>
      </c>
      <c r="AD13" s="71">
        <f t="shared" si="18"/>
        <v>0</v>
      </c>
      <c r="AE13" s="71">
        <f t="shared" si="19"/>
        <v>0</v>
      </c>
      <c r="AF13" s="71">
        <f t="shared" si="20"/>
        <v>0</v>
      </c>
      <c r="AG13" s="72" t="str">
        <f>IF(F13="","",IF(V13="",申込書!$AB$6,LEFT(V13,2)&amp;RIGHT(V13,3)))</f>
        <v/>
      </c>
      <c r="AH13" s="72" t="str">
        <f t="shared" si="21"/>
        <v/>
      </c>
      <c r="AI13" s="72" t="str">
        <f t="shared" si="22"/>
        <v/>
      </c>
      <c r="AJ13" s="73"/>
      <c r="AL13" s="91" t="s">
        <v>247</v>
      </c>
      <c r="AM13" s="40">
        <v>15</v>
      </c>
      <c r="AN13" s="40">
        <v>3</v>
      </c>
      <c r="AO13" s="40">
        <v>100</v>
      </c>
      <c r="AP13" s="40"/>
      <c r="AQ13" s="40">
        <v>8</v>
      </c>
      <c r="AR13" s="40">
        <f t="shared" si="0"/>
        <v>0</v>
      </c>
      <c r="AS13" s="40" t="str">
        <f t="shared" si="1"/>
        <v/>
      </c>
      <c r="AT13" s="56">
        <f t="shared" si="23"/>
        <v>0</v>
      </c>
      <c r="AU13" s="56" t="str">
        <f t="shared" si="2"/>
        <v/>
      </c>
      <c r="AV13" s="56" t="str">
        <f t="shared" si="3"/>
        <v/>
      </c>
      <c r="AW13" s="56" t="str">
        <f t="shared" si="4"/>
        <v/>
      </c>
      <c r="AX13" s="56" t="str">
        <f t="shared" si="5"/>
        <v/>
      </c>
      <c r="AY13" s="56">
        <v>0</v>
      </c>
      <c r="AZ13" s="56" t="str">
        <f t="shared" si="24"/>
        <v xml:space="preserve"> </v>
      </c>
      <c r="BA13" s="56">
        <v>8</v>
      </c>
      <c r="BB13" s="56" t="str">
        <f t="shared" si="6"/>
        <v/>
      </c>
      <c r="BC13" s="56" t="str">
        <f t="shared" si="25"/>
        <v>19000100</v>
      </c>
      <c r="BD13" s="56" t="str">
        <f t="shared" si="26"/>
        <v/>
      </c>
      <c r="BE13" s="56" t="str">
        <f t="shared" si="27"/>
        <v/>
      </c>
      <c r="BF13" s="56" t="str">
        <f t="shared" si="28"/>
        <v/>
      </c>
      <c r="BG13" s="56">
        <f t="shared" si="7"/>
        <v>0</v>
      </c>
      <c r="BH13" s="56">
        <f t="shared" si="8"/>
        <v>0</v>
      </c>
      <c r="BI13" s="56">
        <f t="shared" si="9"/>
        <v>0</v>
      </c>
      <c r="BJ13" s="41" t="str">
        <f t="shared" si="29"/>
        <v/>
      </c>
      <c r="BK13" s="41" t="str">
        <f t="shared" si="30"/>
        <v/>
      </c>
      <c r="BL13" s="41" t="str">
        <f t="shared" si="10"/>
        <v/>
      </c>
      <c r="BM13" s="41" t="str">
        <f t="shared" si="31"/>
        <v/>
      </c>
      <c r="BN13" s="41" t="str">
        <f t="shared" si="32"/>
        <v/>
      </c>
      <c r="BO13" s="41">
        <f t="shared" si="33"/>
        <v>0</v>
      </c>
      <c r="BP13" s="41" t="str">
        <f t="shared" si="34"/>
        <v/>
      </c>
      <c r="BQ13" s="41" t="str">
        <f t="shared" si="35"/>
        <v/>
      </c>
      <c r="BR13" s="41">
        <f t="shared" si="36"/>
        <v>0</v>
      </c>
      <c r="BS13" s="41" t="str">
        <f t="shared" si="37"/>
        <v/>
      </c>
      <c r="BT13" s="41" t="str">
        <f t="shared" si="38"/>
        <v/>
      </c>
      <c r="BU13" s="85" t="str">
        <f t="shared" si="11"/>
        <v>999:99.99</v>
      </c>
      <c r="BV13" s="85" t="str">
        <f t="shared" si="12"/>
        <v>999:99.99</v>
      </c>
      <c r="BW13" s="85" t="str">
        <f t="shared" si="39"/>
        <v>999:99.99</v>
      </c>
      <c r="BX13" s="89" t="str">
        <f t="shared" si="40"/>
        <v>1980/1/1</v>
      </c>
      <c r="BZ13" s="102">
        <v>10</v>
      </c>
      <c r="CA13" s="121" t="s">
        <v>172</v>
      </c>
      <c r="CB13" s="121">
        <v>1</v>
      </c>
      <c r="CC13" s="121">
        <v>5</v>
      </c>
    </row>
    <row r="14" spans="1:83" ht="14.25" hidden="1" x14ac:dyDescent="0.15">
      <c r="A14" s="120" t="str">
        <f t="shared" si="13"/>
        <v/>
      </c>
      <c r="B14" s="59"/>
      <c r="C14" s="60"/>
      <c r="D14" s="60"/>
      <c r="E14" s="60"/>
      <c r="F14" s="78"/>
      <c r="G14" s="78"/>
      <c r="H14" s="78"/>
      <c r="I14" s="78"/>
      <c r="J14" s="61"/>
      <c r="K14" s="62"/>
      <c r="L14" s="62"/>
      <c r="M14" s="61"/>
      <c r="N14" s="62"/>
      <c r="O14" s="62"/>
      <c r="P14" s="61"/>
      <c r="Q14" s="61"/>
      <c r="R14" s="61"/>
      <c r="S14" s="61"/>
      <c r="T14" s="61"/>
      <c r="U14" s="62"/>
      <c r="V14" s="63"/>
      <c r="W14" s="62"/>
      <c r="X14" s="120" t="str">
        <f t="shared" si="14"/>
        <v/>
      </c>
      <c r="Y14" s="137"/>
      <c r="Z14" s="120" t="str">
        <f t="shared" si="15"/>
        <v/>
      </c>
      <c r="AA14" s="12"/>
      <c r="AB14" s="71">
        <f t="shared" si="16"/>
        <v>0</v>
      </c>
      <c r="AC14" s="71">
        <f t="shared" si="17"/>
        <v>0</v>
      </c>
      <c r="AD14" s="71">
        <f t="shared" si="18"/>
        <v>0</v>
      </c>
      <c r="AE14" s="71">
        <f t="shared" si="19"/>
        <v>0</v>
      </c>
      <c r="AF14" s="71">
        <f t="shared" si="20"/>
        <v>0</v>
      </c>
      <c r="AG14" s="72" t="str">
        <f>IF(F14="","",IF(V14="",申込書!$AB$6,LEFT(V14,2)&amp;RIGHT(V14,3)))</f>
        <v/>
      </c>
      <c r="AH14" s="72" t="str">
        <f t="shared" si="21"/>
        <v/>
      </c>
      <c r="AI14" s="72" t="str">
        <f t="shared" si="22"/>
        <v/>
      </c>
      <c r="AJ14" s="73"/>
      <c r="AL14" s="91" t="s">
        <v>248</v>
      </c>
      <c r="AM14" s="40">
        <v>17</v>
      </c>
      <c r="AN14" s="40">
        <v>3</v>
      </c>
      <c r="AO14" s="40">
        <v>200</v>
      </c>
      <c r="AP14" s="40"/>
      <c r="AQ14" s="40">
        <v>9</v>
      </c>
      <c r="AR14" s="40">
        <f t="shared" si="0"/>
        <v>0</v>
      </c>
      <c r="AS14" s="40" t="str">
        <f t="shared" si="1"/>
        <v/>
      </c>
      <c r="AT14" s="56">
        <f t="shared" si="23"/>
        <v>0</v>
      </c>
      <c r="AU14" s="56" t="str">
        <f t="shared" si="2"/>
        <v/>
      </c>
      <c r="AV14" s="56" t="str">
        <f t="shared" si="3"/>
        <v/>
      </c>
      <c r="AW14" s="56" t="str">
        <f t="shared" si="4"/>
        <v/>
      </c>
      <c r="AX14" s="56" t="str">
        <f t="shared" si="5"/>
        <v/>
      </c>
      <c r="AY14" s="56">
        <v>0</v>
      </c>
      <c r="AZ14" s="56" t="str">
        <f t="shared" si="24"/>
        <v xml:space="preserve"> </v>
      </c>
      <c r="BA14" s="56">
        <v>9</v>
      </c>
      <c r="BB14" s="56" t="str">
        <f t="shared" si="6"/>
        <v/>
      </c>
      <c r="BC14" s="56" t="str">
        <f t="shared" si="25"/>
        <v>19000100</v>
      </c>
      <c r="BD14" s="56" t="str">
        <f t="shared" si="26"/>
        <v/>
      </c>
      <c r="BE14" s="56" t="str">
        <f t="shared" si="27"/>
        <v/>
      </c>
      <c r="BF14" s="56" t="str">
        <f t="shared" si="28"/>
        <v/>
      </c>
      <c r="BG14" s="56">
        <f t="shared" si="7"/>
        <v>0</v>
      </c>
      <c r="BH14" s="56">
        <f t="shared" si="8"/>
        <v>0</v>
      </c>
      <c r="BI14" s="56">
        <f t="shared" si="9"/>
        <v>0</v>
      </c>
      <c r="BJ14" s="41" t="str">
        <f t="shared" si="29"/>
        <v/>
      </c>
      <c r="BK14" s="41" t="str">
        <f t="shared" si="30"/>
        <v/>
      </c>
      <c r="BL14" s="41" t="str">
        <f t="shared" si="10"/>
        <v/>
      </c>
      <c r="BM14" s="41" t="str">
        <f t="shared" si="31"/>
        <v/>
      </c>
      <c r="BN14" s="41" t="str">
        <f t="shared" si="32"/>
        <v/>
      </c>
      <c r="BO14" s="41">
        <f t="shared" si="33"/>
        <v>0</v>
      </c>
      <c r="BP14" s="41" t="str">
        <f t="shared" si="34"/>
        <v/>
      </c>
      <c r="BQ14" s="41" t="str">
        <f t="shared" si="35"/>
        <v/>
      </c>
      <c r="BR14" s="41">
        <f t="shared" si="36"/>
        <v>0</v>
      </c>
      <c r="BS14" s="41" t="str">
        <f t="shared" si="37"/>
        <v/>
      </c>
      <c r="BT14" s="41" t="str">
        <f t="shared" si="38"/>
        <v/>
      </c>
      <c r="BU14" s="85" t="str">
        <f t="shared" si="11"/>
        <v>999:99.99</v>
      </c>
      <c r="BV14" s="85" t="str">
        <f t="shared" si="12"/>
        <v>999:99.99</v>
      </c>
      <c r="BW14" s="85" t="str">
        <f t="shared" si="39"/>
        <v>999:99.99</v>
      </c>
      <c r="BX14" s="89" t="str">
        <f t="shared" si="40"/>
        <v>1980/1/1</v>
      </c>
      <c r="BZ14" s="102">
        <v>11</v>
      </c>
      <c r="CA14" s="121" t="s">
        <v>173</v>
      </c>
      <c r="CB14" s="121">
        <v>1</v>
      </c>
      <c r="CC14" s="121">
        <v>6</v>
      </c>
    </row>
    <row r="15" spans="1:83" ht="14.25" hidden="1" x14ac:dyDescent="0.15">
      <c r="A15" s="120" t="str">
        <f t="shared" si="13"/>
        <v/>
      </c>
      <c r="B15" s="59"/>
      <c r="C15" s="60"/>
      <c r="D15" s="60"/>
      <c r="E15" s="60"/>
      <c r="F15" s="78"/>
      <c r="G15" s="78"/>
      <c r="H15" s="78"/>
      <c r="I15" s="78"/>
      <c r="J15" s="61"/>
      <c r="K15" s="62"/>
      <c r="L15" s="62"/>
      <c r="M15" s="61"/>
      <c r="N15" s="62"/>
      <c r="O15" s="62"/>
      <c r="P15" s="61"/>
      <c r="Q15" s="61"/>
      <c r="R15" s="61"/>
      <c r="S15" s="61"/>
      <c r="T15" s="61"/>
      <c r="U15" s="62"/>
      <c r="V15" s="63"/>
      <c r="W15" s="62"/>
      <c r="X15" s="120" t="str">
        <f t="shared" si="14"/>
        <v/>
      </c>
      <c r="Y15" s="137"/>
      <c r="Z15" s="120" t="str">
        <f t="shared" si="15"/>
        <v/>
      </c>
      <c r="AA15" s="12"/>
      <c r="AB15" s="71">
        <f t="shared" si="16"/>
        <v>0</v>
      </c>
      <c r="AC15" s="71">
        <f t="shared" si="17"/>
        <v>0</v>
      </c>
      <c r="AD15" s="71">
        <f t="shared" si="18"/>
        <v>0</v>
      </c>
      <c r="AE15" s="71">
        <f t="shared" si="19"/>
        <v>0</v>
      </c>
      <c r="AF15" s="71">
        <f t="shared" si="20"/>
        <v>0</v>
      </c>
      <c r="AG15" s="72" t="str">
        <f>IF(F15="","",IF(V15="",申込書!$AB$6,LEFT(V15,2)&amp;RIGHT(V15,3)))</f>
        <v/>
      </c>
      <c r="AH15" s="72" t="str">
        <f t="shared" si="21"/>
        <v/>
      </c>
      <c r="AI15" s="72" t="str">
        <f t="shared" si="22"/>
        <v/>
      </c>
      <c r="AJ15" s="73"/>
      <c r="AL15" s="91" t="s">
        <v>249</v>
      </c>
      <c r="AM15" s="40">
        <v>19</v>
      </c>
      <c r="AN15" s="40">
        <v>4</v>
      </c>
      <c r="AO15" s="40">
        <v>100</v>
      </c>
      <c r="AP15" s="40"/>
      <c r="AQ15" s="40">
        <v>10</v>
      </c>
      <c r="AR15" s="40">
        <f t="shared" si="0"/>
        <v>0</v>
      </c>
      <c r="AS15" s="40" t="str">
        <f t="shared" si="1"/>
        <v/>
      </c>
      <c r="AT15" s="56">
        <f t="shared" si="23"/>
        <v>0</v>
      </c>
      <c r="AU15" s="56" t="str">
        <f t="shared" si="2"/>
        <v/>
      </c>
      <c r="AV15" s="56" t="str">
        <f t="shared" si="3"/>
        <v/>
      </c>
      <c r="AW15" s="56" t="str">
        <f t="shared" si="4"/>
        <v/>
      </c>
      <c r="AX15" s="56" t="str">
        <f t="shared" si="5"/>
        <v/>
      </c>
      <c r="AY15" s="56">
        <v>0</v>
      </c>
      <c r="AZ15" s="56" t="str">
        <f t="shared" si="24"/>
        <v xml:space="preserve"> </v>
      </c>
      <c r="BA15" s="56">
        <v>10</v>
      </c>
      <c r="BB15" s="56" t="str">
        <f t="shared" si="6"/>
        <v/>
      </c>
      <c r="BC15" s="56" t="str">
        <f t="shared" si="25"/>
        <v>19000100</v>
      </c>
      <c r="BD15" s="56" t="str">
        <f t="shared" si="26"/>
        <v/>
      </c>
      <c r="BE15" s="56" t="str">
        <f t="shared" si="27"/>
        <v/>
      </c>
      <c r="BF15" s="56" t="str">
        <f t="shared" si="28"/>
        <v/>
      </c>
      <c r="BG15" s="56">
        <f t="shared" si="7"/>
        <v>0</v>
      </c>
      <c r="BH15" s="56">
        <f t="shared" si="8"/>
        <v>0</v>
      </c>
      <c r="BI15" s="56">
        <f t="shared" si="9"/>
        <v>0</v>
      </c>
      <c r="BJ15" s="41" t="str">
        <f t="shared" si="29"/>
        <v/>
      </c>
      <c r="BK15" s="41" t="str">
        <f t="shared" si="30"/>
        <v/>
      </c>
      <c r="BL15" s="41" t="str">
        <f t="shared" si="10"/>
        <v/>
      </c>
      <c r="BM15" s="41" t="str">
        <f t="shared" si="31"/>
        <v/>
      </c>
      <c r="BN15" s="41" t="str">
        <f t="shared" si="32"/>
        <v/>
      </c>
      <c r="BO15" s="41">
        <f t="shared" si="33"/>
        <v>0</v>
      </c>
      <c r="BP15" s="41" t="str">
        <f t="shared" si="34"/>
        <v/>
      </c>
      <c r="BQ15" s="41" t="str">
        <f t="shared" si="35"/>
        <v/>
      </c>
      <c r="BR15" s="41">
        <f t="shared" si="36"/>
        <v>0</v>
      </c>
      <c r="BS15" s="41" t="str">
        <f t="shared" si="37"/>
        <v/>
      </c>
      <c r="BT15" s="41" t="str">
        <f t="shared" si="38"/>
        <v/>
      </c>
      <c r="BU15" s="85" t="str">
        <f t="shared" si="11"/>
        <v>999:99.99</v>
      </c>
      <c r="BV15" s="85" t="str">
        <f t="shared" si="12"/>
        <v>999:99.99</v>
      </c>
      <c r="BW15" s="85" t="str">
        <f t="shared" si="39"/>
        <v>999:99.99</v>
      </c>
      <c r="BX15" s="89" t="str">
        <f t="shared" si="40"/>
        <v>1980/1/1</v>
      </c>
      <c r="BZ15" s="102">
        <v>12</v>
      </c>
      <c r="CA15" s="121" t="s">
        <v>174</v>
      </c>
      <c r="CB15" s="121">
        <v>2</v>
      </c>
      <c r="CC15" s="121">
        <v>1</v>
      </c>
    </row>
    <row r="16" spans="1:83" ht="14.25" hidden="1" x14ac:dyDescent="0.15">
      <c r="A16" s="120" t="str">
        <f t="shared" si="13"/>
        <v/>
      </c>
      <c r="B16" s="59"/>
      <c r="C16" s="60"/>
      <c r="D16" s="60"/>
      <c r="E16" s="60"/>
      <c r="F16" s="78"/>
      <c r="G16" s="78"/>
      <c r="H16" s="78"/>
      <c r="I16" s="78"/>
      <c r="J16" s="61"/>
      <c r="K16" s="62"/>
      <c r="L16" s="62"/>
      <c r="M16" s="61"/>
      <c r="N16" s="62"/>
      <c r="O16" s="62"/>
      <c r="P16" s="61"/>
      <c r="Q16" s="61"/>
      <c r="R16" s="61"/>
      <c r="S16" s="61"/>
      <c r="T16" s="61"/>
      <c r="U16" s="62"/>
      <c r="V16" s="63"/>
      <c r="W16" s="62"/>
      <c r="X16" s="120" t="str">
        <f t="shared" si="14"/>
        <v/>
      </c>
      <c r="Y16" s="137"/>
      <c r="Z16" s="120" t="str">
        <f t="shared" si="15"/>
        <v/>
      </c>
      <c r="AA16" s="12"/>
      <c r="AB16" s="71">
        <f t="shared" si="16"/>
        <v>0</v>
      </c>
      <c r="AC16" s="71">
        <f t="shared" si="17"/>
        <v>0</v>
      </c>
      <c r="AD16" s="71">
        <f t="shared" si="18"/>
        <v>0</v>
      </c>
      <c r="AE16" s="71">
        <f t="shared" si="19"/>
        <v>0</v>
      </c>
      <c r="AF16" s="71">
        <f t="shared" si="20"/>
        <v>0</v>
      </c>
      <c r="AG16" s="72" t="str">
        <f>IF(F16="","",IF(V16="",申込書!$AB$6,LEFT(V16,2)&amp;RIGHT(V16,3)))</f>
        <v/>
      </c>
      <c r="AH16" s="72" t="str">
        <f t="shared" si="21"/>
        <v/>
      </c>
      <c r="AI16" s="72" t="str">
        <f t="shared" si="22"/>
        <v/>
      </c>
      <c r="AJ16" s="73"/>
      <c r="AL16" s="91" t="s">
        <v>250</v>
      </c>
      <c r="AM16" s="40">
        <v>21</v>
      </c>
      <c r="AN16" s="40">
        <v>4</v>
      </c>
      <c r="AO16" s="40">
        <v>200</v>
      </c>
      <c r="AP16" s="40"/>
      <c r="AQ16" s="40">
        <v>11</v>
      </c>
      <c r="AR16" s="40">
        <f t="shared" si="0"/>
        <v>0</v>
      </c>
      <c r="AS16" s="40" t="str">
        <f t="shared" si="1"/>
        <v/>
      </c>
      <c r="AT16" s="56">
        <f t="shared" si="23"/>
        <v>0</v>
      </c>
      <c r="AU16" s="56" t="str">
        <f t="shared" si="2"/>
        <v/>
      </c>
      <c r="AV16" s="56" t="str">
        <f t="shared" si="3"/>
        <v/>
      </c>
      <c r="AW16" s="56" t="str">
        <f t="shared" si="4"/>
        <v/>
      </c>
      <c r="AX16" s="56" t="str">
        <f t="shared" si="5"/>
        <v/>
      </c>
      <c r="AY16" s="56">
        <v>0</v>
      </c>
      <c r="AZ16" s="56" t="str">
        <f t="shared" si="24"/>
        <v xml:space="preserve"> </v>
      </c>
      <c r="BA16" s="56">
        <v>11</v>
      </c>
      <c r="BB16" s="56" t="str">
        <f t="shared" si="6"/>
        <v/>
      </c>
      <c r="BC16" s="56" t="str">
        <f t="shared" si="25"/>
        <v>19000100</v>
      </c>
      <c r="BD16" s="56" t="str">
        <f t="shared" si="26"/>
        <v/>
      </c>
      <c r="BE16" s="56" t="str">
        <f t="shared" si="27"/>
        <v/>
      </c>
      <c r="BF16" s="56" t="str">
        <f t="shared" si="28"/>
        <v/>
      </c>
      <c r="BG16" s="56">
        <f t="shared" si="7"/>
        <v>0</v>
      </c>
      <c r="BH16" s="56">
        <f t="shared" si="8"/>
        <v>0</v>
      </c>
      <c r="BI16" s="56">
        <f t="shared" si="9"/>
        <v>0</v>
      </c>
      <c r="BJ16" s="41" t="str">
        <f t="shared" si="29"/>
        <v/>
      </c>
      <c r="BK16" s="41" t="str">
        <f t="shared" si="30"/>
        <v/>
      </c>
      <c r="BL16" s="41" t="str">
        <f t="shared" si="10"/>
        <v/>
      </c>
      <c r="BM16" s="41" t="str">
        <f t="shared" si="31"/>
        <v/>
      </c>
      <c r="BN16" s="41" t="str">
        <f t="shared" si="32"/>
        <v/>
      </c>
      <c r="BO16" s="41">
        <f t="shared" si="33"/>
        <v>0</v>
      </c>
      <c r="BP16" s="41" t="str">
        <f t="shared" si="34"/>
        <v/>
      </c>
      <c r="BQ16" s="41" t="str">
        <f t="shared" si="35"/>
        <v/>
      </c>
      <c r="BR16" s="41">
        <f t="shared" si="36"/>
        <v>0</v>
      </c>
      <c r="BS16" s="41" t="str">
        <f t="shared" si="37"/>
        <v/>
      </c>
      <c r="BT16" s="41" t="str">
        <f t="shared" si="38"/>
        <v/>
      </c>
      <c r="BU16" s="85" t="str">
        <f t="shared" si="11"/>
        <v>999:99.99</v>
      </c>
      <c r="BV16" s="85" t="str">
        <f t="shared" si="12"/>
        <v>999:99.99</v>
      </c>
      <c r="BW16" s="85" t="str">
        <f t="shared" si="39"/>
        <v>999:99.99</v>
      </c>
      <c r="BX16" s="89" t="str">
        <f t="shared" si="40"/>
        <v>1980/1/1</v>
      </c>
      <c r="BZ16" s="102">
        <v>13</v>
      </c>
      <c r="CA16" s="121" t="s">
        <v>175</v>
      </c>
      <c r="CB16" s="121">
        <v>2</v>
      </c>
      <c r="CC16" s="121">
        <v>2</v>
      </c>
    </row>
    <row r="17" spans="1:81" ht="14.25" hidden="1" x14ac:dyDescent="0.15">
      <c r="A17" s="120" t="str">
        <f t="shared" si="13"/>
        <v/>
      </c>
      <c r="B17" s="59"/>
      <c r="C17" s="60"/>
      <c r="D17" s="60"/>
      <c r="E17" s="60" t="s">
        <v>219</v>
      </c>
      <c r="F17" s="78"/>
      <c r="G17" s="78"/>
      <c r="H17" s="78"/>
      <c r="I17" s="78"/>
      <c r="J17" s="61"/>
      <c r="K17" s="62"/>
      <c r="L17" s="62"/>
      <c r="M17" s="61"/>
      <c r="N17" s="62"/>
      <c r="O17" s="62"/>
      <c r="P17" s="61"/>
      <c r="Q17" s="61"/>
      <c r="R17" s="61"/>
      <c r="S17" s="61"/>
      <c r="T17" s="61"/>
      <c r="U17" s="62"/>
      <c r="V17" s="63"/>
      <c r="W17" s="62"/>
      <c r="X17" s="120" t="str">
        <f t="shared" si="14"/>
        <v/>
      </c>
      <c r="Y17" s="137"/>
      <c r="Z17" s="120" t="str">
        <f t="shared" si="15"/>
        <v/>
      </c>
      <c r="AA17" s="12"/>
      <c r="AB17" s="71">
        <f t="shared" si="16"/>
        <v>0</v>
      </c>
      <c r="AC17" s="71">
        <f t="shared" si="17"/>
        <v>0</v>
      </c>
      <c r="AD17" s="71">
        <f t="shared" si="18"/>
        <v>0</v>
      </c>
      <c r="AE17" s="71">
        <f t="shared" si="19"/>
        <v>0</v>
      </c>
      <c r="AF17" s="71">
        <f t="shared" si="20"/>
        <v>0</v>
      </c>
      <c r="AG17" s="72" t="str">
        <f>IF(F17="","",IF(V17="",申込書!$AB$6,LEFT(V17,2)&amp;RIGHT(V17,3)))</f>
        <v/>
      </c>
      <c r="AH17" s="72" t="str">
        <f t="shared" si="21"/>
        <v/>
      </c>
      <c r="AI17" s="72" t="str">
        <f t="shared" si="22"/>
        <v/>
      </c>
      <c r="AJ17" s="73"/>
      <c r="AL17" s="92" t="s">
        <v>166</v>
      </c>
      <c r="AM17" s="40">
        <v>23</v>
      </c>
      <c r="AN17" s="40">
        <v>5</v>
      </c>
      <c r="AO17" s="40">
        <v>200</v>
      </c>
      <c r="AP17" s="40"/>
      <c r="AQ17" s="40">
        <v>12</v>
      </c>
      <c r="AR17" s="40">
        <f t="shared" si="0"/>
        <v>0</v>
      </c>
      <c r="AS17" s="40" t="str">
        <f t="shared" si="1"/>
        <v/>
      </c>
      <c r="AT17" s="56">
        <f t="shared" si="23"/>
        <v>0</v>
      </c>
      <c r="AU17" s="56" t="str">
        <f t="shared" si="2"/>
        <v/>
      </c>
      <c r="AV17" s="56" t="str">
        <f t="shared" si="3"/>
        <v/>
      </c>
      <c r="AW17" s="56">
        <f t="shared" si="4"/>
        <v>5</v>
      </c>
      <c r="AX17" s="56">
        <f t="shared" si="5"/>
        <v>5</v>
      </c>
      <c r="AY17" s="56">
        <v>0</v>
      </c>
      <c r="AZ17" s="56" t="str">
        <f t="shared" si="24"/>
        <v xml:space="preserve"> </v>
      </c>
      <c r="BA17" s="56">
        <v>12</v>
      </c>
      <c r="BB17" s="56" t="str">
        <f t="shared" si="6"/>
        <v/>
      </c>
      <c r="BC17" s="56" t="str">
        <f t="shared" si="25"/>
        <v>19000100</v>
      </c>
      <c r="BD17" s="56" t="str">
        <f t="shared" si="26"/>
        <v/>
      </c>
      <c r="BE17" s="56" t="str">
        <f t="shared" si="27"/>
        <v/>
      </c>
      <c r="BF17" s="56" t="str">
        <f t="shared" si="28"/>
        <v/>
      </c>
      <c r="BG17" s="56">
        <f t="shared" si="7"/>
        <v>0</v>
      </c>
      <c r="BH17" s="56">
        <f t="shared" si="8"/>
        <v>0</v>
      </c>
      <c r="BI17" s="56">
        <f t="shared" si="9"/>
        <v>1</v>
      </c>
      <c r="BJ17" s="41" t="str">
        <f t="shared" si="29"/>
        <v/>
      </c>
      <c r="BK17" s="41" t="str">
        <f t="shared" si="30"/>
        <v/>
      </c>
      <c r="BL17" s="41" t="str">
        <f t="shared" si="10"/>
        <v/>
      </c>
      <c r="BM17" s="41" t="str">
        <f t="shared" si="31"/>
        <v/>
      </c>
      <c r="BN17" s="41" t="str">
        <f t="shared" si="32"/>
        <v/>
      </c>
      <c r="BO17" s="41">
        <f t="shared" si="33"/>
        <v>0</v>
      </c>
      <c r="BP17" s="41" t="str">
        <f t="shared" si="34"/>
        <v/>
      </c>
      <c r="BQ17" s="41" t="str">
        <f t="shared" si="35"/>
        <v/>
      </c>
      <c r="BR17" s="41">
        <f t="shared" si="36"/>
        <v>0</v>
      </c>
      <c r="BS17" s="41" t="str">
        <f t="shared" si="37"/>
        <v/>
      </c>
      <c r="BT17" s="41" t="str">
        <f t="shared" si="38"/>
        <v/>
      </c>
      <c r="BU17" s="85" t="str">
        <f t="shared" si="11"/>
        <v>999:99.99</v>
      </c>
      <c r="BV17" s="85" t="str">
        <f t="shared" si="12"/>
        <v>999:99.99</v>
      </c>
      <c r="BW17" s="85" t="str">
        <f t="shared" si="39"/>
        <v>999:99.99</v>
      </c>
      <c r="BX17" s="89" t="str">
        <f t="shared" si="40"/>
        <v>1980/1/1</v>
      </c>
      <c r="BZ17" s="102">
        <v>14</v>
      </c>
      <c r="CA17" s="121" t="s">
        <v>176</v>
      </c>
      <c r="CB17" s="121">
        <v>2</v>
      </c>
      <c r="CC17" s="121">
        <v>3</v>
      </c>
    </row>
    <row r="18" spans="1:81" ht="14.25" hidden="1" x14ac:dyDescent="0.15">
      <c r="A18" s="120" t="str">
        <f t="shared" si="13"/>
        <v/>
      </c>
      <c r="B18" s="59"/>
      <c r="C18" s="60"/>
      <c r="D18" s="60"/>
      <c r="E18" s="60" t="s">
        <v>219</v>
      </c>
      <c r="F18" s="78"/>
      <c r="G18" s="78"/>
      <c r="H18" s="78"/>
      <c r="I18" s="78"/>
      <c r="J18" s="61"/>
      <c r="K18" s="62"/>
      <c r="L18" s="62"/>
      <c r="M18" s="61"/>
      <c r="N18" s="62"/>
      <c r="O18" s="62"/>
      <c r="P18" s="61"/>
      <c r="Q18" s="61"/>
      <c r="R18" s="61"/>
      <c r="S18" s="61"/>
      <c r="T18" s="61"/>
      <c r="U18" s="62"/>
      <c r="V18" s="63"/>
      <c r="W18" s="62"/>
      <c r="X18" s="120" t="str">
        <f t="shared" si="14"/>
        <v/>
      </c>
      <c r="Y18" s="137"/>
      <c r="Z18" s="120" t="str">
        <f t="shared" si="15"/>
        <v/>
      </c>
      <c r="AA18" s="12"/>
      <c r="AB18" s="71">
        <f t="shared" si="16"/>
        <v>0</v>
      </c>
      <c r="AC18" s="71">
        <f t="shared" si="17"/>
        <v>0</v>
      </c>
      <c r="AD18" s="71">
        <f t="shared" si="18"/>
        <v>0</v>
      </c>
      <c r="AE18" s="71">
        <f t="shared" si="19"/>
        <v>0</v>
      </c>
      <c r="AF18" s="71">
        <f t="shared" si="20"/>
        <v>0</v>
      </c>
      <c r="AG18" s="72" t="str">
        <f>IF(F18="","",IF(V18="",申込書!$AB$6,LEFT(V18,2)&amp;RIGHT(V18,3)))</f>
        <v/>
      </c>
      <c r="AH18" s="72" t="str">
        <f t="shared" si="21"/>
        <v/>
      </c>
      <c r="AI18" s="72" t="str">
        <f t="shared" si="22"/>
        <v/>
      </c>
      <c r="AJ18" s="73"/>
      <c r="AL18" s="91" t="s">
        <v>167</v>
      </c>
      <c r="AN18" s="40">
        <v>1</v>
      </c>
      <c r="AO18" s="40">
        <v>50</v>
      </c>
      <c r="AP18" s="40"/>
      <c r="AQ18" s="40">
        <v>13</v>
      </c>
      <c r="AR18" s="40">
        <f t="shared" si="0"/>
        <v>0</v>
      </c>
      <c r="AS18" s="40" t="str">
        <f t="shared" si="1"/>
        <v/>
      </c>
      <c r="AT18" s="56">
        <f t="shared" si="23"/>
        <v>0</v>
      </c>
      <c r="AU18" s="56" t="str">
        <f t="shared" si="2"/>
        <v/>
      </c>
      <c r="AV18" s="56" t="str">
        <f t="shared" si="3"/>
        <v/>
      </c>
      <c r="AW18" s="56">
        <f t="shared" si="4"/>
        <v>5</v>
      </c>
      <c r="AX18" s="56">
        <f t="shared" si="5"/>
        <v>5</v>
      </c>
      <c r="AY18" s="56">
        <v>0</v>
      </c>
      <c r="AZ18" s="56" t="str">
        <f t="shared" si="24"/>
        <v xml:space="preserve"> </v>
      </c>
      <c r="BA18" s="56">
        <v>13</v>
      </c>
      <c r="BB18" s="56" t="str">
        <f t="shared" si="6"/>
        <v/>
      </c>
      <c r="BC18" s="56" t="str">
        <f t="shared" si="25"/>
        <v>19000100</v>
      </c>
      <c r="BD18" s="56" t="str">
        <f t="shared" si="26"/>
        <v/>
      </c>
      <c r="BE18" s="56" t="str">
        <f t="shared" si="27"/>
        <v/>
      </c>
      <c r="BF18" s="56" t="str">
        <f t="shared" si="28"/>
        <v/>
      </c>
      <c r="BG18" s="56">
        <f t="shared" si="7"/>
        <v>0</v>
      </c>
      <c r="BH18" s="56">
        <f t="shared" si="8"/>
        <v>0</v>
      </c>
      <c r="BI18" s="56">
        <f t="shared" si="9"/>
        <v>1</v>
      </c>
      <c r="BJ18" s="41" t="str">
        <f t="shared" si="29"/>
        <v/>
      </c>
      <c r="BK18" s="41" t="str">
        <f t="shared" si="30"/>
        <v/>
      </c>
      <c r="BL18" s="41" t="str">
        <f t="shared" si="10"/>
        <v/>
      </c>
      <c r="BM18" s="41" t="str">
        <f t="shared" si="31"/>
        <v/>
      </c>
      <c r="BN18" s="41" t="str">
        <f t="shared" si="32"/>
        <v/>
      </c>
      <c r="BO18" s="41">
        <f t="shared" si="33"/>
        <v>0</v>
      </c>
      <c r="BP18" s="41" t="str">
        <f t="shared" si="34"/>
        <v/>
      </c>
      <c r="BQ18" s="41" t="str">
        <f t="shared" si="35"/>
        <v/>
      </c>
      <c r="BR18" s="41">
        <f t="shared" si="36"/>
        <v>0</v>
      </c>
      <c r="BS18" s="41" t="str">
        <f t="shared" si="37"/>
        <v/>
      </c>
      <c r="BT18" s="41" t="str">
        <f t="shared" si="38"/>
        <v/>
      </c>
      <c r="BU18" s="85" t="str">
        <f t="shared" si="11"/>
        <v>999:99.99</v>
      </c>
      <c r="BV18" s="85" t="str">
        <f t="shared" si="12"/>
        <v>999:99.99</v>
      </c>
      <c r="BW18" s="85" t="str">
        <f t="shared" si="39"/>
        <v>999:99.99</v>
      </c>
      <c r="BX18" s="89" t="str">
        <f t="shared" si="40"/>
        <v>1980/1/1</v>
      </c>
      <c r="BZ18" s="102">
        <v>15</v>
      </c>
      <c r="CA18" s="121" t="s">
        <v>177</v>
      </c>
      <c r="CB18" s="121">
        <v>3</v>
      </c>
      <c r="CC18" s="121">
        <v>1</v>
      </c>
    </row>
    <row r="19" spans="1:81" ht="14.25" hidden="1" x14ac:dyDescent="0.15">
      <c r="A19" s="120" t="str">
        <f t="shared" si="13"/>
        <v/>
      </c>
      <c r="B19" s="59"/>
      <c r="C19" s="60"/>
      <c r="D19" s="60"/>
      <c r="E19" s="60" t="s">
        <v>219</v>
      </c>
      <c r="F19" s="78"/>
      <c r="G19" s="78"/>
      <c r="H19" s="78"/>
      <c r="I19" s="78"/>
      <c r="J19" s="61"/>
      <c r="K19" s="62"/>
      <c r="L19" s="62"/>
      <c r="M19" s="61"/>
      <c r="N19" s="62"/>
      <c r="O19" s="62"/>
      <c r="P19" s="61"/>
      <c r="Q19" s="61"/>
      <c r="R19" s="61"/>
      <c r="S19" s="61"/>
      <c r="T19" s="61"/>
      <c r="U19" s="62"/>
      <c r="V19" s="63"/>
      <c r="W19" s="62"/>
      <c r="X19" s="120" t="str">
        <f t="shared" si="14"/>
        <v/>
      </c>
      <c r="Y19" s="137"/>
      <c r="Z19" s="120" t="str">
        <f t="shared" si="15"/>
        <v/>
      </c>
      <c r="AA19" s="12"/>
      <c r="AB19" s="71">
        <f t="shared" si="16"/>
        <v>0</v>
      </c>
      <c r="AC19" s="71">
        <f t="shared" si="17"/>
        <v>0</v>
      </c>
      <c r="AD19" s="71">
        <f t="shared" si="18"/>
        <v>0</v>
      </c>
      <c r="AE19" s="71">
        <f t="shared" si="19"/>
        <v>0</v>
      </c>
      <c r="AF19" s="71">
        <f t="shared" si="20"/>
        <v>0</v>
      </c>
      <c r="AG19" s="72" t="str">
        <f>IF(F19="","",IF(V19="",申込書!$AB$6,LEFT(V19,2)&amp;RIGHT(V19,3)))</f>
        <v/>
      </c>
      <c r="AH19" s="72" t="str">
        <f t="shared" si="21"/>
        <v/>
      </c>
      <c r="AI19" s="72" t="str">
        <f t="shared" si="22"/>
        <v/>
      </c>
      <c r="AJ19" s="73"/>
      <c r="AL19" s="91" t="s">
        <v>241</v>
      </c>
      <c r="AN19" s="40">
        <v>1</v>
      </c>
      <c r="AO19" s="40">
        <v>100</v>
      </c>
      <c r="AP19" s="40"/>
      <c r="AQ19" s="40">
        <v>14</v>
      </c>
      <c r="AR19" s="40">
        <f t="shared" si="0"/>
        <v>0</v>
      </c>
      <c r="AS19" s="40" t="str">
        <f t="shared" si="1"/>
        <v/>
      </c>
      <c r="AT19" s="56">
        <f t="shared" si="23"/>
        <v>0</v>
      </c>
      <c r="AU19" s="56" t="str">
        <f t="shared" si="2"/>
        <v/>
      </c>
      <c r="AV19" s="56" t="str">
        <f t="shared" si="3"/>
        <v/>
      </c>
      <c r="AW19" s="56">
        <f t="shared" si="4"/>
        <v>5</v>
      </c>
      <c r="AX19" s="56">
        <f t="shared" si="5"/>
        <v>5</v>
      </c>
      <c r="AY19" s="56">
        <v>0</v>
      </c>
      <c r="AZ19" s="56" t="str">
        <f t="shared" si="24"/>
        <v xml:space="preserve"> </v>
      </c>
      <c r="BA19" s="56">
        <v>14</v>
      </c>
      <c r="BB19" s="56" t="str">
        <f t="shared" si="6"/>
        <v/>
      </c>
      <c r="BC19" s="56" t="str">
        <f t="shared" si="25"/>
        <v>19000100</v>
      </c>
      <c r="BD19" s="56" t="str">
        <f t="shared" si="26"/>
        <v/>
      </c>
      <c r="BE19" s="56" t="str">
        <f t="shared" si="27"/>
        <v/>
      </c>
      <c r="BF19" s="56" t="str">
        <f t="shared" si="28"/>
        <v/>
      </c>
      <c r="BG19" s="56">
        <f t="shared" si="7"/>
        <v>0</v>
      </c>
      <c r="BH19" s="56">
        <f t="shared" si="8"/>
        <v>0</v>
      </c>
      <c r="BI19" s="56">
        <f t="shared" si="9"/>
        <v>1</v>
      </c>
      <c r="BJ19" s="41" t="str">
        <f t="shared" si="29"/>
        <v/>
      </c>
      <c r="BK19" s="41" t="str">
        <f t="shared" si="30"/>
        <v/>
      </c>
      <c r="BL19" s="41" t="str">
        <f t="shared" si="10"/>
        <v/>
      </c>
      <c r="BM19" s="41" t="str">
        <f t="shared" si="31"/>
        <v/>
      </c>
      <c r="BN19" s="41" t="str">
        <f t="shared" si="32"/>
        <v/>
      </c>
      <c r="BO19" s="41">
        <f t="shared" si="33"/>
        <v>0</v>
      </c>
      <c r="BP19" s="41" t="str">
        <f t="shared" si="34"/>
        <v/>
      </c>
      <c r="BQ19" s="41" t="str">
        <f t="shared" si="35"/>
        <v/>
      </c>
      <c r="BR19" s="41">
        <f t="shared" si="36"/>
        <v>0</v>
      </c>
      <c r="BS19" s="41" t="str">
        <f t="shared" si="37"/>
        <v/>
      </c>
      <c r="BT19" s="41" t="str">
        <f t="shared" si="38"/>
        <v/>
      </c>
      <c r="BU19" s="85" t="str">
        <f t="shared" si="11"/>
        <v>999:99.99</v>
      </c>
      <c r="BV19" s="85" t="str">
        <f t="shared" si="12"/>
        <v>999:99.99</v>
      </c>
      <c r="BW19" s="85" t="str">
        <f t="shared" si="39"/>
        <v>999:99.99</v>
      </c>
      <c r="BX19" s="89" t="str">
        <f t="shared" si="40"/>
        <v>1980/1/1</v>
      </c>
      <c r="BZ19" s="102">
        <v>16</v>
      </c>
      <c r="CA19" s="121" t="s">
        <v>178</v>
      </c>
      <c r="CB19" s="121">
        <v>3</v>
      </c>
      <c r="CC19" s="121">
        <v>2</v>
      </c>
    </row>
    <row r="20" spans="1:81" ht="14.25" hidden="1" x14ac:dyDescent="0.15">
      <c r="A20" s="120" t="str">
        <f t="shared" si="13"/>
        <v/>
      </c>
      <c r="B20" s="59"/>
      <c r="C20" s="60"/>
      <c r="D20" s="60"/>
      <c r="E20" s="60" t="s">
        <v>219</v>
      </c>
      <c r="F20" s="78"/>
      <c r="G20" s="78"/>
      <c r="H20" s="78"/>
      <c r="I20" s="78"/>
      <c r="J20" s="61"/>
      <c r="K20" s="62"/>
      <c r="L20" s="62"/>
      <c r="M20" s="61"/>
      <c r="N20" s="62"/>
      <c r="O20" s="62"/>
      <c r="P20" s="61"/>
      <c r="Q20" s="61"/>
      <c r="R20" s="61"/>
      <c r="S20" s="61"/>
      <c r="T20" s="61"/>
      <c r="U20" s="62"/>
      <c r="V20" s="63"/>
      <c r="W20" s="62"/>
      <c r="X20" s="120" t="str">
        <f t="shared" si="14"/>
        <v/>
      </c>
      <c r="Y20" s="137"/>
      <c r="Z20" s="120" t="str">
        <f t="shared" si="15"/>
        <v/>
      </c>
      <c r="AA20" s="12"/>
      <c r="AB20" s="71">
        <f t="shared" si="16"/>
        <v>0</v>
      </c>
      <c r="AC20" s="71">
        <f t="shared" si="17"/>
        <v>0</v>
      </c>
      <c r="AD20" s="71">
        <f t="shared" si="18"/>
        <v>0</v>
      </c>
      <c r="AE20" s="71">
        <f t="shared" si="19"/>
        <v>0</v>
      </c>
      <c r="AF20" s="71">
        <f t="shared" si="20"/>
        <v>0</v>
      </c>
      <c r="AG20" s="72" t="str">
        <f>IF(F20="","",IF(V20="",申込書!$AB$6,LEFT(V20,2)&amp;RIGHT(V20,3)))</f>
        <v/>
      </c>
      <c r="AH20" s="72" t="str">
        <f t="shared" si="21"/>
        <v/>
      </c>
      <c r="AI20" s="72" t="str">
        <f t="shared" si="22"/>
        <v/>
      </c>
      <c r="AJ20" s="73"/>
      <c r="AL20" s="91" t="s">
        <v>242</v>
      </c>
      <c r="AN20" s="40">
        <v>1</v>
      </c>
      <c r="AO20" s="40">
        <v>200</v>
      </c>
      <c r="AP20" s="40"/>
      <c r="AQ20" s="40">
        <v>15</v>
      </c>
      <c r="AR20" s="40">
        <f t="shared" si="0"/>
        <v>0</v>
      </c>
      <c r="AS20" s="40" t="str">
        <f t="shared" si="1"/>
        <v/>
      </c>
      <c r="AT20" s="56">
        <f t="shared" si="23"/>
        <v>0</v>
      </c>
      <c r="AU20" s="56" t="str">
        <f t="shared" si="2"/>
        <v/>
      </c>
      <c r="AV20" s="56" t="str">
        <f t="shared" si="3"/>
        <v/>
      </c>
      <c r="AW20" s="56">
        <f t="shared" si="4"/>
        <v>5</v>
      </c>
      <c r="AX20" s="56">
        <f t="shared" si="5"/>
        <v>5</v>
      </c>
      <c r="AY20" s="56">
        <v>0</v>
      </c>
      <c r="AZ20" s="56" t="str">
        <f t="shared" si="24"/>
        <v xml:space="preserve"> </v>
      </c>
      <c r="BA20" s="56">
        <v>15</v>
      </c>
      <c r="BB20" s="56" t="str">
        <f t="shared" si="6"/>
        <v/>
      </c>
      <c r="BC20" s="56" t="str">
        <f t="shared" si="25"/>
        <v>19000100</v>
      </c>
      <c r="BD20" s="56" t="str">
        <f t="shared" si="26"/>
        <v/>
      </c>
      <c r="BE20" s="56" t="str">
        <f t="shared" si="27"/>
        <v/>
      </c>
      <c r="BF20" s="56" t="str">
        <f t="shared" si="28"/>
        <v/>
      </c>
      <c r="BG20" s="56">
        <f t="shared" si="7"/>
        <v>0</v>
      </c>
      <c r="BH20" s="56">
        <f t="shared" si="8"/>
        <v>0</v>
      </c>
      <c r="BI20" s="56">
        <f t="shared" si="9"/>
        <v>1</v>
      </c>
      <c r="BJ20" s="41" t="str">
        <f t="shared" si="29"/>
        <v/>
      </c>
      <c r="BK20" s="41" t="str">
        <f t="shared" si="30"/>
        <v/>
      </c>
      <c r="BL20" s="41" t="str">
        <f t="shared" si="10"/>
        <v/>
      </c>
      <c r="BM20" s="41" t="str">
        <f t="shared" si="31"/>
        <v/>
      </c>
      <c r="BN20" s="41" t="str">
        <f t="shared" si="32"/>
        <v/>
      </c>
      <c r="BO20" s="41">
        <f t="shared" si="33"/>
        <v>0</v>
      </c>
      <c r="BP20" s="41" t="str">
        <f t="shared" si="34"/>
        <v/>
      </c>
      <c r="BQ20" s="41" t="str">
        <f t="shared" si="35"/>
        <v/>
      </c>
      <c r="BR20" s="41">
        <f t="shared" si="36"/>
        <v>0</v>
      </c>
      <c r="BS20" s="41" t="str">
        <f t="shared" si="37"/>
        <v/>
      </c>
      <c r="BT20" s="41" t="str">
        <f t="shared" si="38"/>
        <v/>
      </c>
      <c r="BU20" s="85" t="str">
        <f t="shared" si="11"/>
        <v>999:99.99</v>
      </c>
      <c r="BV20" s="85" t="str">
        <f t="shared" si="12"/>
        <v>999:99.99</v>
      </c>
      <c r="BW20" s="85" t="str">
        <f t="shared" si="39"/>
        <v>999:99.99</v>
      </c>
      <c r="BX20" s="89" t="str">
        <f t="shared" si="40"/>
        <v>1980/1/1</v>
      </c>
      <c r="BZ20" s="102">
        <v>17</v>
      </c>
      <c r="CA20" s="121" t="s">
        <v>179</v>
      </c>
      <c r="CB20" s="121">
        <v>3</v>
      </c>
      <c r="CC20" s="121">
        <v>3</v>
      </c>
    </row>
    <row r="21" spans="1:81" ht="14.25" hidden="1" x14ac:dyDescent="0.15">
      <c r="A21" s="120" t="str">
        <f t="shared" si="13"/>
        <v/>
      </c>
      <c r="B21" s="59"/>
      <c r="C21" s="60"/>
      <c r="D21" s="60"/>
      <c r="E21" s="60" t="s">
        <v>219</v>
      </c>
      <c r="F21" s="78"/>
      <c r="G21" s="78"/>
      <c r="H21" s="78"/>
      <c r="I21" s="78"/>
      <c r="J21" s="61"/>
      <c r="K21" s="62"/>
      <c r="L21" s="62"/>
      <c r="M21" s="61"/>
      <c r="N21" s="62"/>
      <c r="O21" s="62"/>
      <c r="P21" s="61"/>
      <c r="Q21" s="61"/>
      <c r="R21" s="61"/>
      <c r="S21" s="61"/>
      <c r="T21" s="61"/>
      <c r="U21" s="62"/>
      <c r="V21" s="63"/>
      <c r="W21" s="62"/>
      <c r="X21" s="120" t="str">
        <f t="shared" si="14"/>
        <v/>
      </c>
      <c r="Y21" s="137"/>
      <c r="Z21" s="120" t="str">
        <f t="shared" si="15"/>
        <v/>
      </c>
      <c r="AA21" s="12"/>
      <c r="AB21" s="71">
        <f t="shared" si="16"/>
        <v>0</v>
      </c>
      <c r="AC21" s="71">
        <f t="shared" si="17"/>
        <v>0</v>
      </c>
      <c r="AD21" s="71">
        <f t="shared" si="18"/>
        <v>0</v>
      </c>
      <c r="AE21" s="71">
        <f t="shared" si="19"/>
        <v>0</v>
      </c>
      <c r="AF21" s="71">
        <f t="shared" si="20"/>
        <v>0</v>
      </c>
      <c r="AG21" s="72" t="str">
        <f>IF(F21="","",IF(V21="",申込書!$AB$6,LEFT(V21,2)&amp;RIGHT(V21,3)))</f>
        <v/>
      </c>
      <c r="AH21" s="72" t="str">
        <f t="shared" si="21"/>
        <v/>
      </c>
      <c r="AI21" s="72" t="str">
        <f t="shared" si="22"/>
        <v/>
      </c>
      <c r="AJ21" s="73"/>
      <c r="AL21" s="91" t="s">
        <v>243</v>
      </c>
      <c r="AN21" s="40">
        <v>1</v>
      </c>
      <c r="AO21" s="40">
        <v>400</v>
      </c>
      <c r="AP21" s="40"/>
      <c r="AQ21" s="40">
        <v>16</v>
      </c>
      <c r="AR21" s="40">
        <f t="shared" si="0"/>
        <v>0</v>
      </c>
      <c r="AS21" s="40" t="str">
        <f t="shared" si="1"/>
        <v/>
      </c>
      <c r="AT21" s="56">
        <f t="shared" si="23"/>
        <v>0</v>
      </c>
      <c r="AU21" s="56" t="str">
        <f t="shared" si="2"/>
        <v/>
      </c>
      <c r="AV21" s="56" t="str">
        <f t="shared" si="3"/>
        <v/>
      </c>
      <c r="AW21" s="56">
        <f t="shared" si="4"/>
        <v>5</v>
      </c>
      <c r="AX21" s="56">
        <f t="shared" si="5"/>
        <v>5</v>
      </c>
      <c r="AY21" s="56">
        <v>0</v>
      </c>
      <c r="AZ21" s="56" t="str">
        <f t="shared" si="24"/>
        <v xml:space="preserve"> </v>
      </c>
      <c r="BA21" s="56">
        <v>16</v>
      </c>
      <c r="BB21" s="56" t="str">
        <f t="shared" si="6"/>
        <v/>
      </c>
      <c r="BC21" s="56" t="str">
        <f t="shared" si="25"/>
        <v>19000100</v>
      </c>
      <c r="BD21" s="56" t="str">
        <f t="shared" si="26"/>
        <v/>
      </c>
      <c r="BE21" s="56" t="str">
        <f t="shared" si="27"/>
        <v/>
      </c>
      <c r="BF21" s="56" t="str">
        <f t="shared" si="28"/>
        <v/>
      </c>
      <c r="BG21" s="56">
        <f t="shared" si="7"/>
        <v>0</v>
      </c>
      <c r="BH21" s="56">
        <f t="shared" si="8"/>
        <v>0</v>
      </c>
      <c r="BI21" s="56">
        <f t="shared" si="9"/>
        <v>1</v>
      </c>
      <c r="BJ21" s="41" t="str">
        <f t="shared" si="29"/>
        <v/>
      </c>
      <c r="BK21" s="41" t="str">
        <f t="shared" si="30"/>
        <v/>
      </c>
      <c r="BL21" s="41" t="str">
        <f t="shared" si="10"/>
        <v/>
      </c>
      <c r="BM21" s="41" t="str">
        <f t="shared" si="31"/>
        <v/>
      </c>
      <c r="BN21" s="41" t="str">
        <f t="shared" si="32"/>
        <v/>
      </c>
      <c r="BO21" s="41">
        <f t="shared" si="33"/>
        <v>0</v>
      </c>
      <c r="BP21" s="41" t="str">
        <f t="shared" si="34"/>
        <v/>
      </c>
      <c r="BQ21" s="41" t="str">
        <f t="shared" si="35"/>
        <v/>
      </c>
      <c r="BR21" s="41">
        <f t="shared" si="36"/>
        <v>0</v>
      </c>
      <c r="BS21" s="41" t="str">
        <f t="shared" si="37"/>
        <v/>
      </c>
      <c r="BT21" s="41" t="str">
        <f t="shared" si="38"/>
        <v/>
      </c>
      <c r="BU21" s="85" t="str">
        <f t="shared" si="11"/>
        <v>999:99.99</v>
      </c>
      <c r="BV21" s="85" t="str">
        <f t="shared" si="12"/>
        <v>999:99.99</v>
      </c>
      <c r="BW21" s="85" t="str">
        <f t="shared" si="39"/>
        <v>999:99.99</v>
      </c>
      <c r="BX21" s="89" t="str">
        <f t="shared" si="40"/>
        <v>1980/1/1</v>
      </c>
      <c r="BZ21" s="102">
        <v>18</v>
      </c>
      <c r="CA21" s="121" t="s">
        <v>180</v>
      </c>
      <c r="CB21" s="121">
        <v>4</v>
      </c>
      <c r="CC21" s="121">
        <v>1</v>
      </c>
    </row>
    <row r="22" spans="1:81" ht="14.25" hidden="1" x14ac:dyDescent="0.15">
      <c r="A22" s="120" t="str">
        <f t="shared" si="13"/>
        <v/>
      </c>
      <c r="B22" s="59"/>
      <c r="C22" s="60"/>
      <c r="D22" s="60"/>
      <c r="E22" s="60" t="s">
        <v>219</v>
      </c>
      <c r="F22" s="78"/>
      <c r="G22" s="78"/>
      <c r="H22" s="78"/>
      <c r="I22" s="78"/>
      <c r="J22" s="61"/>
      <c r="K22" s="62"/>
      <c r="L22" s="62"/>
      <c r="M22" s="61"/>
      <c r="N22" s="62"/>
      <c r="O22" s="62"/>
      <c r="P22" s="61"/>
      <c r="Q22" s="61"/>
      <c r="R22" s="61"/>
      <c r="S22" s="61"/>
      <c r="T22" s="61"/>
      <c r="U22" s="62"/>
      <c r="V22" s="63"/>
      <c r="W22" s="62"/>
      <c r="X22" s="120" t="str">
        <f t="shared" si="14"/>
        <v/>
      </c>
      <c r="Y22" s="137"/>
      <c r="Z22" s="120" t="str">
        <f t="shared" si="15"/>
        <v/>
      </c>
      <c r="AA22" s="12"/>
      <c r="AB22" s="71">
        <f t="shared" si="16"/>
        <v>0</v>
      </c>
      <c r="AC22" s="71">
        <f t="shared" si="17"/>
        <v>0</v>
      </c>
      <c r="AD22" s="71">
        <f t="shared" si="18"/>
        <v>0</v>
      </c>
      <c r="AE22" s="71">
        <f t="shared" si="19"/>
        <v>0</v>
      </c>
      <c r="AF22" s="71">
        <f t="shared" si="20"/>
        <v>0</v>
      </c>
      <c r="AG22" s="72" t="str">
        <f>IF(F22="","",IF(V22="",申込書!$AB$6,LEFT(V22,2)&amp;RIGHT(V22,3)))</f>
        <v/>
      </c>
      <c r="AH22" s="72" t="str">
        <f t="shared" si="21"/>
        <v/>
      </c>
      <c r="AI22" s="72" t="str">
        <f t="shared" si="22"/>
        <v/>
      </c>
      <c r="AJ22" s="73"/>
      <c r="AL22" s="91" t="s">
        <v>163</v>
      </c>
      <c r="AN22" s="40">
        <v>2</v>
      </c>
      <c r="AO22" s="40">
        <v>50</v>
      </c>
      <c r="AP22" s="40"/>
      <c r="AQ22" s="40">
        <v>17</v>
      </c>
      <c r="AR22" s="40">
        <f t="shared" si="0"/>
        <v>0</v>
      </c>
      <c r="AS22" s="40" t="str">
        <f t="shared" si="1"/>
        <v/>
      </c>
      <c r="AT22" s="56">
        <f t="shared" si="23"/>
        <v>0</v>
      </c>
      <c r="AU22" s="56" t="str">
        <f t="shared" si="2"/>
        <v/>
      </c>
      <c r="AV22" s="56" t="str">
        <f t="shared" si="3"/>
        <v/>
      </c>
      <c r="AW22" s="56">
        <f t="shared" si="4"/>
        <v>5</v>
      </c>
      <c r="AX22" s="56">
        <f t="shared" si="5"/>
        <v>5</v>
      </c>
      <c r="AY22" s="56">
        <v>0</v>
      </c>
      <c r="AZ22" s="56" t="str">
        <f t="shared" si="24"/>
        <v xml:space="preserve"> </v>
      </c>
      <c r="BA22" s="56">
        <v>17</v>
      </c>
      <c r="BB22" s="56" t="str">
        <f t="shared" si="6"/>
        <v/>
      </c>
      <c r="BC22" s="56" t="str">
        <f t="shared" si="25"/>
        <v>19000100</v>
      </c>
      <c r="BD22" s="56" t="str">
        <f t="shared" si="26"/>
        <v/>
      </c>
      <c r="BE22" s="56" t="str">
        <f t="shared" si="27"/>
        <v/>
      </c>
      <c r="BF22" s="56" t="str">
        <f t="shared" si="28"/>
        <v/>
      </c>
      <c r="BG22" s="56">
        <f t="shared" si="7"/>
        <v>0</v>
      </c>
      <c r="BH22" s="56">
        <f t="shared" si="8"/>
        <v>0</v>
      </c>
      <c r="BI22" s="56">
        <f t="shared" si="9"/>
        <v>1</v>
      </c>
      <c r="BJ22" s="41" t="str">
        <f t="shared" si="29"/>
        <v/>
      </c>
      <c r="BK22" s="41" t="str">
        <f t="shared" si="30"/>
        <v/>
      </c>
      <c r="BL22" s="41" t="str">
        <f t="shared" si="10"/>
        <v/>
      </c>
      <c r="BM22" s="41" t="str">
        <f t="shared" si="31"/>
        <v/>
      </c>
      <c r="BN22" s="41" t="str">
        <f t="shared" si="32"/>
        <v/>
      </c>
      <c r="BO22" s="41">
        <f t="shared" si="33"/>
        <v>0</v>
      </c>
      <c r="BP22" s="41" t="str">
        <f t="shared" si="34"/>
        <v/>
      </c>
      <c r="BQ22" s="41" t="str">
        <f t="shared" si="35"/>
        <v/>
      </c>
      <c r="BR22" s="41">
        <f t="shared" si="36"/>
        <v>0</v>
      </c>
      <c r="BS22" s="41" t="str">
        <f t="shared" si="37"/>
        <v/>
      </c>
      <c r="BT22" s="41" t="str">
        <f t="shared" si="38"/>
        <v/>
      </c>
      <c r="BU22" s="85" t="str">
        <f t="shared" si="11"/>
        <v>999:99.99</v>
      </c>
      <c r="BV22" s="85" t="str">
        <f t="shared" si="12"/>
        <v>999:99.99</v>
      </c>
      <c r="BW22" s="85" t="str">
        <f t="shared" si="39"/>
        <v>999:99.99</v>
      </c>
      <c r="BX22" s="89" t="str">
        <f t="shared" si="40"/>
        <v>1980/1/1</v>
      </c>
      <c r="BZ22" s="102">
        <v>19</v>
      </c>
      <c r="CA22" s="121" t="s">
        <v>181</v>
      </c>
      <c r="CB22" s="121">
        <v>4</v>
      </c>
      <c r="CC22" s="121">
        <v>2</v>
      </c>
    </row>
    <row r="23" spans="1:81" ht="14.25" hidden="1" x14ac:dyDescent="0.15">
      <c r="A23" s="120" t="str">
        <f t="shared" si="13"/>
        <v/>
      </c>
      <c r="B23" s="59"/>
      <c r="C23" s="60"/>
      <c r="D23" s="60"/>
      <c r="E23" s="60" t="s">
        <v>220</v>
      </c>
      <c r="F23" s="78"/>
      <c r="G23" s="78"/>
      <c r="H23" s="78"/>
      <c r="I23" s="78"/>
      <c r="J23" s="61"/>
      <c r="K23" s="62"/>
      <c r="L23" s="62"/>
      <c r="M23" s="61"/>
      <c r="N23" s="62"/>
      <c r="O23" s="62"/>
      <c r="P23" s="61"/>
      <c r="Q23" s="61"/>
      <c r="R23" s="61"/>
      <c r="S23" s="61"/>
      <c r="T23" s="61"/>
      <c r="U23" s="62"/>
      <c r="V23" s="63"/>
      <c r="W23" s="62"/>
      <c r="X23" s="120" t="str">
        <f t="shared" si="14"/>
        <v/>
      </c>
      <c r="Y23" s="137"/>
      <c r="Z23" s="120" t="str">
        <f t="shared" si="15"/>
        <v/>
      </c>
      <c r="AA23" s="12"/>
      <c r="AB23" s="71">
        <f t="shared" si="16"/>
        <v>0</v>
      </c>
      <c r="AC23" s="71">
        <f t="shared" si="17"/>
        <v>0</v>
      </c>
      <c r="AD23" s="71">
        <f t="shared" si="18"/>
        <v>0</v>
      </c>
      <c r="AE23" s="71">
        <f t="shared" si="19"/>
        <v>0</v>
      </c>
      <c r="AF23" s="71">
        <f t="shared" si="20"/>
        <v>0</v>
      </c>
      <c r="AG23" s="72" t="str">
        <f>IF(F23="","",IF(V23="",申込書!$AB$6,LEFT(V23,2)&amp;RIGHT(V23,3)))</f>
        <v/>
      </c>
      <c r="AH23" s="72" t="str">
        <f t="shared" si="21"/>
        <v/>
      </c>
      <c r="AI23" s="72" t="str">
        <f t="shared" si="22"/>
        <v/>
      </c>
      <c r="AJ23" s="73"/>
      <c r="AL23" s="91" t="s">
        <v>245</v>
      </c>
      <c r="AN23" s="40">
        <v>2</v>
      </c>
      <c r="AO23" s="40">
        <v>100</v>
      </c>
      <c r="AP23" s="40"/>
      <c r="AQ23" s="40">
        <v>18</v>
      </c>
      <c r="AR23" s="40">
        <f t="shared" si="0"/>
        <v>0</v>
      </c>
      <c r="AS23" s="40" t="str">
        <f t="shared" si="1"/>
        <v/>
      </c>
      <c r="AT23" s="56">
        <f t="shared" si="23"/>
        <v>0</v>
      </c>
      <c r="AU23" s="56" t="str">
        <f t="shared" si="2"/>
        <v/>
      </c>
      <c r="AV23" s="56" t="str">
        <f t="shared" si="3"/>
        <v/>
      </c>
      <c r="AW23" s="56" t="str">
        <f t="shared" si="4"/>
        <v/>
      </c>
      <c r="AX23" s="56" t="str">
        <f t="shared" si="5"/>
        <v/>
      </c>
      <c r="AY23" s="56">
        <v>0</v>
      </c>
      <c r="AZ23" s="56" t="str">
        <f t="shared" si="24"/>
        <v xml:space="preserve"> </v>
      </c>
      <c r="BA23" s="56">
        <v>18</v>
      </c>
      <c r="BB23" s="56" t="str">
        <f t="shared" si="6"/>
        <v/>
      </c>
      <c r="BC23" s="56" t="str">
        <f t="shared" si="25"/>
        <v>19000100</v>
      </c>
      <c r="BD23" s="56" t="str">
        <f t="shared" si="26"/>
        <v/>
      </c>
      <c r="BE23" s="56" t="str">
        <f t="shared" si="27"/>
        <v/>
      </c>
      <c r="BF23" s="56" t="str">
        <f t="shared" si="28"/>
        <v/>
      </c>
      <c r="BG23" s="56">
        <f t="shared" si="7"/>
        <v>0</v>
      </c>
      <c r="BH23" s="56">
        <f t="shared" si="8"/>
        <v>0</v>
      </c>
      <c r="BI23" s="56">
        <f t="shared" si="9"/>
        <v>0</v>
      </c>
      <c r="BJ23" s="41" t="str">
        <f t="shared" si="29"/>
        <v/>
      </c>
      <c r="BK23" s="41" t="str">
        <f t="shared" si="30"/>
        <v/>
      </c>
      <c r="BL23" s="41" t="str">
        <f t="shared" si="10"/>
        <v/>
      </c>
      <c r="BM23" s="41" t="str">
        <f t="shared" si="31"/>
        <v/>
      </c>
      <c r="BN23" s="41" t="str">
        <f t="shared" si="32"/>
        <v/>
      </c>
      <c r="BO23" s="41">
        <f t="shared" si="33"/>
        <v>0</v>
      </c>
      <c r="BP23" s="41" t="str">
        <f t="shared" si="34"/>
        <v/>
      </c>
      <c r="BQ23" s="41" t="str">
        <f t="shared" si="35"/>
        <v/>
      </c>
      <c r="BR23" s="41">
        <f t="shared" si="36"/>
        <v>0</v>
      </c>
      <c r="BS23" s="41" t="str">
        <f t="shared" si="37"/>
        <v/>
      </c>
      <c r="BT23" s="41" t="str">
        <f t="shared" si="38"/>
        <v/>
      </c>
      <c r="BU23" s="85" t="str">
        <f t="shared" si="11"/>
        <v>999:99.99</v>
      </c>
      <c r="BV23" s="85" t="str">
        <f t="shared" si="12"/>
        <v>999:99.99</v>
      </c>
      <c r="BW23" s="85" t="str">
        <f t="shared" si="39"/>
        <v>999:99.99</v>
      </c>
      <c r="BX23" s="89" t="str">
        <f t="shared" si="40"/>
        <v>1980/1/1</v>
      </c>
      <c r="BZ23" s="102">
        <v>20</v>
      </c>
      <c r="CA23" s="121" t="s">
        <v>182</v>
      </c>
      <c r="CB23" s="121">
        <v>4</v>
      </c>
      <c r="CC23" s="121">
        <v>3</v>
      </c>
    </row>
    <row r="24" spans="1:81" ht="14.25" hidden="1" x14ac:dyDescent="0.15">
      <c r="A24" s="120" t="str">
        <f t="shared" si="13"/>
        <v/>
      </c>
      <c r="B24" s="59"/>
      <c r="C24" s="60"/>
      <c r="D24" s="60"/>
      <c r="E24" s="60" t="s">
        <v>220</v>
      </c>
      <c r="F24" s="78"/>
      <c r="G24" s="78"/>
      <c r="H24" s="78"/>
      <c r="I24" s="78"/>
      <c r="J24" s="61"/>
      <c r="K24" s="62"/>
      <c r="L24" s="62"/>
      <c r="M24" s="61"/>
      <c r="N24" s="62"/>
      <c r="O24" s="62"/>
      <c r="P24" s="61"/>
      <c r="Q24" s="61"/>
      <c r="R24" s="61"/>
      <c r="S24" s="61"/>
      <c r="T24" s="61"/>
      <c r="U24" s="62"/>
      <c r="V24" s="63"/>
      <c r="W24" s="62"/>
      <c r="X24" s="120" t="str">
        <f t="shared" si="14"/>
        <v/>
      </c>
      <c r="Y24" s="137"/>
      <c r="Z24" s="120" t="str">
        <f t="shared" si="15"/>
        <v/>
      </c>
      <c r="AA24" s="12"/>
      <c r="AB24" s="71">
        <f t="shared" si="16"/>
        <v>0</v>
      </c>
      <c r="AC24" s="71">
        <f t="shared" si="17"/>
        <v>0</v>
      </c>
      <c r="AD24" s="71">
        <f t="shared" si="18"/>
        <v>0</v>
      </c>
      <c r="AE24" s="71">
        <f t="shared" si="19"/>
        <v>0</v>
      </c>
      <c r="AF24" s="71">
        <f t="shared" si="20"/>
        <v>0</v>
      </c>
      <c r="AG24" s="72" t="str">
        <f>IF(F24="","",IF(V24="",申込書!$AB$6,LEFT(V24,2)&amp;RIGHT(V24,3)))</f>
        <v/>
      </c>
      <c r="AH24" s="72" t="str">
        <f t="shared" si="21"/>
        <v/>
      </c>
      <c r="AI24" s="72" t="str">
        <f t="shared" si="22"/>
        <v/>
      </c>
      <c r="AJ24" s="73"/>
      <c r="AL24" s="91" t="s">
        <v>21</v>
      </c>
      <c r="AN24" s="40">
        <v>3</v>
      </c>
      <c r="AO24" s="40">
        <v>50</v>
      </c>
      <c r="AP24" s="40"/>
      <c r="AQ24" s="40">
        <v>19</v>
      </c>
      <c r="AR24" s="40">
        <f t="shared" si="0"/>
        <v>0</v>
      </c>
      <c r="AS24" s="40" t="str">
        <f t="shared" si="1"/>
        <v/>
      </c>
      <c r="AT24" s="56">
        <f t="shared" si="23"/>
        <v>0</v>
      </c>
      <c r="AU24" s="56" t="str">
        <f t="shared" si="2"/>
        <v/>
      </c>
      <c r="AV24" s="56" t="str">
        <f t="shared" si="3"/>
        <v/>
      </c>
      <c r="AW24" s="56" t="str">
        <f t="shared" si="4"/>
        <v/>
      </c>
      <c r="AX24" s="56" t="str">
        <f t="shared" si="5"/>
        <v/>
      </c>
      <c r="AY24" s="56">
        <v>0</v>
      </c>
      <c r="AZ24" s="56" t="str">
        <f t="shared" si="24"/>
        <v xml:space="preserve"> </v>
      </c>
      <c r="BA24" s="56">
        <v>19</v>
      </c>
      <c r="BB24" s="56" t="str">
        <f t="shared" si="6"/>
        <v/>
      </c>
      <c r="BC24" s="56" t="str">
        <f t="shared" si="25"/>
        <v>19000100</v>
      </c>
      <c r="BD24" s="56" t="str">
        <f t="shared" si="26"/>
        <v/>
      </c>
      <c r="BE24" s="56" t="str">
        <f t="shared" si="27"/>
        <v/>
      </c>
      <c r="BF24" s="56" t="str">
        <f t="shared" si="28"/>
        <v/>
      </c>
      <c r="BG24" s="56">
        <f t="shared" si="7"/>
        <v>0</v>
      </c>
      <c r="BH24" s="56">
        <f t="shared" si="8"/>
        <v>0</v>
      </c>
      <c r="BI24" s="56">
        <f t="shared" si="9"/>
        <v>0</v>
      </c>
      <c r="BJ24" s="41" t="str">
        <f t="shared" si="29"/>
        <v/>
      </c>
      <c r="BK24" s="41" t="str">
        <f t="shared" si="30"/>
        <v/>
      </c>
      <c r="BL24" s="41" t="str">
        <f t="shared" si="10"/>
        <v/>
      </c>
      <c r="BM24" s="41" t="str">
        <f t="shared" si="31"/>
        <v/>
      </c>
      <c r="BN24" s="41" t="str">
        <f t="shared" si="32"/>
        <v/>
      </c>
      <c r="BO24" s="41">
        <f t="shared" si="33"/>
        <v>0</v>
      </c>
      <c r="BP24" s="41" t="str">
        <f t="shared" si="34"/>
        <v/>
      </c>
      <c r="BQ24" s="41" t="str">
        <f t="shared" si="35"/>
        <v/>
      </c>
      <c r="BR24" s="41">
        <f t="shared" si="36"/>
        <v>0</v>
      </c>
      <c r="BS24" s="41" t="str">
        <f t="shared" si="37"/>
        <v/>
      </c>
      <c r="BT24" s="41" t="str">
        <f t="shared" si="38"/>
        <v/>
      </c>
      <c r="BU24" s="85" t="str">
        <f t="shared" si="11"/>
        <v>999:99.99</v>
      </c>
      <c r="BV24" s="85" t="str">
        <f t="shared" si="12"/>
        <v>999:99.99</v>
      </c>
      <c r="BW24" s="85" t="str">
        <f t="shared" si="39"/>
        <v>999:99.99</v>
      </c>
      <c r="BX24" s="89" t="str">
        <f t="shared" si="40"/>
        <v>1980/1/1</v>
      </c>
      <c r="BZ24" s="102">
        <v>21</v>
      </c>
      <c r="CA24" s="121" t="s">
        <v>183</v>
      </c>
      <c r="CB24" s="121">
        <v>4</v>
      </c>
      <c r="CC24" s="121">
        <v>4</v>
      </c>
    </row>
    <row r="25" spans="1:81" ht="14.25" hidden="1" x14ac:dyDescent="0.15">
      <c r="A25" s="120" t="str">
        <f t="shared" si="13"/>
        <v/>
      </c>
      <c r="B25" s="59"/>
      <c r="C25" s="60"/>
      <c r="D25" s="60"/>
      <c r="E25" s="60" t="s">
        <v>220</v>
      </c>
      <c r="F25" s="78"/>
      <c r="G25" s="78"/>
      <c r="H25" s="78"/>
      <c r="I25" s="78"/>
      <c r="J25" s="61"/>
      <c r="K25" s="62"/>
      <c r="L25" s="62"/>
      <c r="M25" s="61"/>
      <c r="N25" s="62"/>
      <c r="O25" s="62"/>
      <c r="P25" s="61"/>
      <c r="Q25" s="61"/>
      <c r="R25" s="61"/>
      <c r="S25" s="61"/>
      <c r="T25" s="61"/>
      <c r="U25" s="62"/>
      <c r="V25" s="63"/>
      <c r="W25" s="62"/>
      <c r="X25" s="120" t="str">
        <f t="shared" si="14"/>
        <v/>
      </c>
      <c r="Y25" s="137"/>
      <c r="Z25" s="120" t="str">
        <f t="shared" si="15"/>
        <v/>
      </c>
      <c r="AA25" s="12"/>
      <c r="AB25" s="71">
        <f t="shared" si="16"/>
        <v>0</v>
      </c>
      <c r="AC25" s="71">
        <f t="shared" si="17"/>
        <v>0</v>
      </c>
      <c r="AD25" s="71">
        <f t="shared" si="18"/>
        <v>0</v>
      </c>
      <c r="AE25" s="71">
        <f t="shared" si="19"/>
        <v>0</v>
      </c>
      <c r="AF25" s="71">
        <f t="shared" si="20"/>
        <v>0</v>
      </c>
      <c r="AG25" s="72" t="str">
        <f>IF(F25="","",IF(V25="",申込書!$AB$6,LEFT(V25,2)&amp;RIGHT(V25,3)))</f>
        <v/>
      </c>
      <c r="AH25" s="72" t="str">
        <f t="shared" si="21"/>
        <v/>
      </c>
      <c r="AI25" s="72" t="str">
        <f t="shared" si="22"/>
        <v/>
      </c>
      <c r="AJ25" s="73"/>
      <c r="AL25" s="91" t="s">
        <v>247</v>
      </c>
      <c r="AN25" s="40">
        <v>3</v>
      </c>
      <c r="AO25" s="40">
        <v>100</v>
      </c>
      <c r="AP25" s="40"/>
      <c r="AQ25" s="40">
        <v>20</v>
      </c>
      <c r="AR25" s="40">
        <f t="shared" si="0"/>
        <v>0</v>
      </c>
      <c r="AS25" s="40" t="str">
        <f t="shared" si="1"/>
        <v/>
      </c>
      <c r="AT25" s="56">
        <f t="shared" si="23"/>
        <v>0</v>
      </c>
      <c r="AU25" s="56" t="str">
        <f t="shared" si="2"/>
        <v/>
      </c>
      <c r="AV25" s="56" t="str">
        <f t="shared" si="3"/>
        <v/>
      </c>
      <c r="AW25" s="56" t="str">
        <f t="shared" si="4"/>
        <v/>
      </c>
      <c r="AX25" s="56" t="str">
        <f t="shared" si="5"/>
        <v/>
      </c>
      <c r="AY25" s="56">
        <v>0</v>
      </c>
      <c r="AZ25" s="56" t="str">
        <f t="shared" si="24"/>
        <v xml:space="preserve"> </v>
      </c>
      <c r="BA25" s="56">
        <v>20</v>
      </c>
      <c r="BB25" s="56" t="str">
        <f t="shared" si="6"/>
        <v/>
      </c>
      <c r="BC25" s="56" t="str">
        <f t="shared" si="25"/>
        <v>19000100</v>
      </c>
      <c r="BD25" s="56" t="str">
        <f t="shared" si="26"/>
        <v/>
      </c>
      <c r="BE25" s="56" t="str">
        <f t="shared" si="27"/>
        <v/>
      </c>
      <c r="BF25" s="56" t="str">
        <f t="shared" si="28"/>
        <v/>
      </c>
      <c r="BG25" s="56">
        <f t="shared" si="7"/>
        <v>0</v>
      </c>
      <c r="BH25" s="56">
        <f t="shared" si="8"/>
        <v>0</v>
      </c>
      <c r="BI25" s="56">
        <f t="shared" si="9"/>
        <v>0</v>
      </c>
      <c r="BJ25" s="41" t="str">
        <f t="shared" si="29"/>
        <v/>
      </c>
      <c r="BK25" s="41" t="str">
        <f t="shared" si="30"/>
        <v/>
      </c>
      <c r="BL25" s="41" t="str">
        <f t="shared" si="10"/>
        <v/>
      </c>
      <c r="BM25" s="41" t="str">
        <f t="shared" si="31"/>
        <v/>
      </c>
      <c r="BN25" s="41" t="str">
        <f t="shared" si="32"/>
        <v/>
      </c>
      <c r="BO25" s="41">
        <f t="shared" si="33"/>
        <v>0</v>
      </c>
      <c r="BP25" s="41" t="str">
        <f t="shared" si="34"/>
        <v/>
      </c>
      <c r="BQ25" s="41" t="str">
        <f t="shared" si="35"/>
        <v/>
      </c>
      <c r="BR25" s="41">
        <f t="shared" si="36"/>
        <v>0</v>
      </c>
      <c r="BS25" s="41" t="str">
        <f t="shared" si="37"/>
        <v/>
      </c>
      <c r="BT25" s="41" t="str">
        <f t="shared" si="38"/>
        <v/>
      </c>
      <c r="BU25" s="85" t="str">
        <f t="shared" si="11"/>
        <v>999:99.99</v>
      </c>
      <c r="BV25" s="85" t="str">
        <f t="shared" si="12"/>
        <v>999:99.99</v>
      </c>
      <c r="BW25" s="85" t="str">
        <f t="shared" si="39"/>
        <v>999:99.99</v>
      </c>
      <c r="BX25" s="89" t="str">
        <f t="shared" si="40"/>
        <v>1980/1/1</v>
      </c>
      <c r="BZ25" s="102">
        <v>22</v>
      </c>
      <c r="CA25" s="121" t="s">
        <v>237</v>
      </c>
      <c r="CB25" s="119">
        <v>4</v>
      </c>
      <c r="CC25" s="119">
        <v>5</v>
      </c>
    </row>
    <row r="26" spans="1:81" ht="14.25" hidden="1" x14ac:dyDescent="0.15">
      <c r="A26" s="120" t="str">
        <f t="shared" si="13"/>
        <v/>
      </c>
      <c r="B26" s="59"/>
      <c r="C26" s="60"/>
      <c r="D26" s="60"/>
      <c r="E26" s="60" t="s">
        <v>220</v>
      </c>
      <c r="F26" s="78"/>
      <c r="G26" s="78"/>
      <c r="H26" s="78"/>
      <c r="I26" s="78"/>
      <c r="J26" s="61"/>
      <c r="K26" s="62"/>
      <c r="L26" s="62"/>
      <c r="M26" s="61"/>
      <c r="N26" s="62"/>
      <c r="O26" s="62"/>
      <c r="P26" s="61"/>
      <c r="Q26" s="61"/>
      <c r="R26" s="61"/>
      <c r="S26" s="61"/>
      <c r="T26" s="61"/>
      <c r="U26" s="62"/>
      <c r="V26" s="63"/>
      <c r="W26" s="62"/>
      <c r="X26" s="120" t="str">
        <f t="shared" si="14"/>
        <v/>
      </c>
      <c r="Y26" s="137"/>
      <c r="Z26" s="120" t="str">
        <f t="shared" si="15"/>
        <v/>
      </c>
      <c r="AA26" s="12"/>
      <c r="AB26" s="71">
        <f t="shared" si="16"/>
        <v>0</v>
      </c>
      <c r="AC26" s="71">
        <f t="shared" si="17"/>
        <v>0</v>
      </c>
      <c r="AD26" s="71">
        <f t="shared" si="18"/>
        <v>0</v>
      </c>
      <c r="AE26" s="71">
        <f t="shared" si="19"/>
        <v>0</v>
      </c>
      <c r="AF26" s="71">
        <f t="shared" si="20"/>
        <v>0</v>
      </c>
      <c r="AG26" s="72" t="str">
        <f>IF(F26="","",IF(V26="",申込書!$AB$6,LEFT(V26,2)&amp;RIGHT(V26,3)))</f>
        <v/>
      </c>
      <c r="AH26" s="72" t="str">
        <f t="shared" si="21"/>
        <v/>
      </c>
      <c r="AI26" s="72" t="str">
        <f t="shared" si="22"/>
        <v/>
      </c>
      <c r="AJ26" s="73"/>
      <c r="AL26" s="91" t="s">
        <v>251</v>
      </c>
      <c r="AN26" s="40">
        <v>4</v>
      </c>
      <c r="AO26" s="40">
        <v>50</v>
      </c>
      <c r="AP26" s="40"/>
      <c r="AQ26" s="40">
        <v>21</v>
      </c>
      <c r="AR26" s="40">
        <f t="shared" si="0"/>
        <v>0</v>
      </c>
      <c r="AS26" s="40" t="str">
        <f t="shared" si="1"/>
        <v/>
      </c>
      <c r="AT26" s="56">
        <f t="shared" si="23"/>
        <v>0</v>
      </c>
      <c r="AU26" s="56" t="str">
        <f t="shared" si="2"/>
        <v/>
      </c>
      <c r="AV26" s="56" t="str">
        <f t="shared" si="3"/>
        <v/>
      </c>
      <c r="AW26" s="56" t="str">
        <f t="shared" si="4"/>
        <v/>
      </c>
      <c r="AX26" s="56" t="str">
        <f t="shared" si="5"/>
        <v/>
      </c>
      <c r="AY26" s="56">
        <v>0</v>
      </c>
      <c r="AZ26" s="56" t="str">
        <f t="shared" si="24"/>
        <v xml:space="preserve"> </v>
      </c>
      <c r="BA26" s="56">
        <v>21</v>
      </c>
      <c r="BB26" s="56" t="str">
        <f t="shared" si="6"/>
        <v/>
      </c>
      <c r="BC26" s="56" t="str">
        <f t="shared" si="25"/>
        <v>19000100</v>
      </c>
      <c r="BD26" s="56" t="str">
        <f t="shared" si="26"/>
        <v/>
      </c>
      <c r="BE26" s="56" t="str">
        <f t="shared" si="27"/>
        <v/>
      </c>
      <c r="BF26" s="56" t="str">
        <f t="shared" si="28"/>
        <v/>
      </c>
      <c r="BG26" s="56">
        <f t="shared" si="7"/>
        <v>0</v>
      </c>
      <c r="BH26" s="56">
        <f t="shared" si="8"/>
        <v>0</v>
      </c>
      <c r="BI26" s="56">
        <f t="shared" si="9"/>
        <v>0</v>
      </c>
      <c r="BJ26" s="41" t="str">
        <f t="shared" si="29"/>
        <v/>
      </c>
      <c r="BK26" s="41" t="str">
        <f t="shared" si="30"/>
        <v/>
      </c>
      <c r="BL26" s="41" t="str">
        <f t="shared" si="10"/>
        <v/>
      </c>
      <c r="BM26" s="41" t="str">
        <f t="shared" si="31"/>
        <v/>
      </c>
      <c r="BN26" s="41" t="str">
        <f t="shared" si="32"/>
        <v/>
      </c>
      <c r="BO26" s="41">
        <f t="shared" si="33"/>
        <v>0</v>
      </c>
      <c r="BP26" s="41" t="str">
        <f t="shared" si="34"/>
        <v/>
      </c>
      <c r="BQ26" s="41" t="str">
        <f t="shared" si="35"/>
        <v/>
      </c>
      <c r="BR26" s="41">
        <f t="shared" si="36"/>
        <v>0</v>
      </c>
      <c r="BS26" s="41" t="str">
        <f t="shared" si="37"/>
        <v/>
      </c>
      <c r="BT26" s="41" t="str">
        <f t="shared" si="38"/>
        <v/>
      </c>
      <c r="BU26" s="85" t="str">
        <f t="shared" si="11"/>
        <v>999:99.99</v>
      </c>
      <c r="BV26" s="85" t="str">
        <f t="shared" si="12"/>
        <v>999:99.99</v>
      </c>
      <c r="BW26" s="85" t="str">
        <f t="shared" si="39"/>
        <v>999:99.99</v>
      </c>
      <c r="BX26" s="89" t="str">
        <f t="shared" si="40"/>
        <v>1980/1/1</v>
      </c>
      <c r="BZ26" s="102">
        <v>23</v>
      </c>
      <c r="CA26" s="121" t="s">
        <v>238</v>
      </c>
      <c r="CB26" s="119">
        <v>4</v>
      </c>
      <c r="CC26" s="119">
        <v>6</v>
      </c>
    </row>
    <row r="27" spans="1:81" ht="14.25" hidden="1" x14ac:dyDescent="0.15">
      <c r="A27" s="120" t="str">
        <f t="shared" si="13"/>
        <v/>
      </c>
      <c r="B27" s="59"/>
      <c r="C27" s="60"/>
      <c r="D27" s="60"/>
      <c r="E27" s="60" t="s">
        <v>220</v>
      </c>
      <c r="F27" s="78"/>
      <c r="G27" s="78"/>
      <c r="H27" s="78"/>
      <c r="I27" s="78"/>
      <c r="J27" s="61"/>
      <c r="K27" s="62"/>
      <c r="L27" s="62"/>
      <c r="M27" s="61"/>
      <c r="N27" s="62"/>
      <c r="O27" s="62"/>
      <c r="P27" s="61"/>
      <c r="Q27" s="61"/>
      <c r="R27" s="61"/>
      <c r="S27" s="61"/>
      <c r="T27" s="61"/>
      <c r="U27" s="62"/>
      <c r="V27" s="63"/>
      <c r="W27" s="62"/>
      <c r="X27" s="120" t="str">
        <f t="shared" si="14"/>
        <v/>
      </c>
      <c r="Y27" s="137"/>
      <c r="Z27" s="120" t="str">
        <f t="shared" si="15"/>
        <v/>
      </c>
      <c r="AA27" s="12"/>
      <c r="AB27" s="71">
        <f t="shared" si="16"/>
        <v>0</v>
      </c>
      <c r="AC27" s="71">
        <f t="shared" si="17"/>
        <v>0</v>
      </c>
      <c r="AD27" s="71">
        <f t="shared" si="18"/>
        <v>0</v>
      </c>
      <c r="AE27" s="71">
        <f t="shared" si="19"/>
        <v>0</v>
      </c>
      <c r="AF27" s="71">
        <f t="shared" si="20"/>
        <v>0</v>
      </c>
      <c r="AG27" s="72" t="str">
        <f>IF(F27="","",IF(V27="",申込書!$AB$6,LEFT(V27,2)&amp;RIGHT(V27,3)))</f>
        <v/>
      </c>
      <c r="AH27" s="72" t="str">
        <f t="shared" si="21"/>
        <v/>
      </c>
      <c r="AI27" s="72" t="str">
        <f t="shared" si="22"/>
        <v/>
      </c>
      <c r="AJ27" s="73"/>
      <c r="AL27" s="91" t="s">
        <v>249</v>
      </c>
      <c r="AN27" s="40">
        <v>4</v>
      </c>
      <c r="AO27" s="40">
        <v>100</v>
      </c>
      <c r="AP27" s="40"/>
      <c r="AQ27" s="40">
        <v>22</v>
      </c>
      <c r="AR27" s="40">
        <f t="shared" si="0"/>
        <v>0</v>
      </c>
      <c r="AS27" s="40" t="str">
        <f t="shared" si="1"/>
        <v/>
      </c>
      <c r="AT27" s="56">
        <f t="shared" si="23"/>
        <v>0</v>
      </c>
      <c r="AU27" s="56" t="str">
        <f t="shared" si="2"/>
        <v/>
      </c>
      <c r="AV27" s="56" t="str">
        <f t="shared" si="3"/>
        <v/>
      </c>
      <c r="AW27" s="56" t="str">
        <f t="shared" si="4"/>
        <v/>
      </c>
      <c r="AX27" s="56" t="str">
        <f t="shared" si="5"/>
        <v/>
      </c>
      <c r="AY27" s="56">
        <v>0</v>
      </c>
      <c r="AZ27" s="56" t="str">
        <f t="shared" si="24"/>
        <v xml:space="preserve"> </v>
      </c>
      <c r="BA27" s="56">
        <v>22</v>
      </c>
      <c r="BB27" s="56" t="str">
        <f t="shared" si="6"/>
        <v/>
      </c>
      <c r="BC27" s="56" t="str">
        <f t="shared" si="25"/>
        <v>19000100</v>
      </c>
      <c r="BD27" s="56" t="str">
        <f t="shared" si="26"/>
        <v/>
      </c>
      <c r="BE27" s="56" t="str">
        <f t="shared" si="27"/>
        <v/>
      </c>
      <c r="BF27" s="56" t="str">
        <f t="shared" si="28"/>
        <v/>
      </c>
      <c r="BG27" s="56">
        <f t="shared" si="7"/>
        <v>0</v>
      </c>
      <c r="BH27" s="56">
        <f t="shared" si="8"/>
        <v>0</v>
      </c>
      <c r="BI27" s="56">
        <f t="shared" si="9"/>
        <v>0</v>
      </c>
      <c r="BJ27" s="41" t="str">
        <f t="shared" si="29"/>
        <v/>
      </c>
      <c r="BK27" s="41" t="str">
        <f t="shared" si="30"/>
        <v/>
      </c>
      <c r="BL27" s="41" t="str">
        <f t="shared" si="10"/>
        <v/>
      </c>
      <c r="BM27" s="41" t="str">
        <f t="shared" si="31"/>
        <v/>
      </c>
      <c r="BN27" s="41" t="str">
        <f t="shared" si="32"/>
        <v/>
      </c>
      <c r="BO27" s="41">
        <f t="shared" si="33"/>
        <v>0</v>
      </c>
      <c r="BP27" s="41" t="str">
        <f t="shared" si="34"/>
        <v/>
      </c>
      <c r="BQ27" s="41" t="str">
        <f t="shared" si="35"/>
        <v/>
      </c>
      <c r="BR27" s="41">
        <f t="shared" si="36"/>
        <v>0</v>
      </c>
      <c r="BS27" s="41" t="str">
        <f t="shared" si="37"/>
        <v/>
      </c>
      <c r="BT27" s="41" t="str">
        <f t="shared" si="38"/>
        <v/>
      </c>
      <c r="BU27" s="85" t="str">
        <f t="shared" si="11"/>
        <v>999:99.99</v>
      </c>
      <c r="BV27" s="85" t="str">
        <f t="shared" si="12"/>
        <v>999:99.99</v>
      </c>
      <c r="BW27" s="85" t="str">
        <f t="shared" si="39"/>
        <v>999:99.99</v>
      </c>
      <c r="BX27" s="89" t="str">
        <f t="shared" si="40"/>
        <v>1980/1/1</v>
      </c>
    </row>
    <row r="28" spans="1:81" ht="14.25" hidden="1" x14ac:dyDescent="0.15">
      <c r="A28" s="120" t="str">
        <f t="shared" si="13"/>
        <v/>
      </c>
      <c r="B28" s="59"/>
      <c r="C28" s="60"/>
      <c r="D28" s="60"/>
      <c r="E28" s="60" t="s">
        <v>220</v>
      </c>
      <c r="F28" s="78"/>
      <c r="G28" s="78"/>
      <c r="H28" s="78"/>
      <c r="I28" s="78"/>
      <c r="J28" s="61"/>
      <c r="K28" s="62"/>
      <c r="L28" s="62"/>
      <c r="M28" s="61"/>
      <c r="N28" s="62"/>
      <c r="O28" s="62"/>
      <c r="P28" s="61"/>
      <c r="Q28" s="61"/>
      <c r="R28" s="61"/>
      <c r="S28" s="61"/>
      <c r="T28" s="61"/>
      <c r="U28" s="62"/>
      <c r="V28" s="63"/>
      <c r="W28" s="62"/>
      <c r="X28" s="120" t="str">
        <f t="shared" si="14"/>
        <v/>
      </c>
      <c r="Y28" s="137"/>
      <c r="Z28" s="120" t="str">
        <f t="shared" si="15"/>
        <v/>
      </c>
      <c r="AA28" s="12"/>
      <c r="AB28" s="71">
        <f t="shared" si="16"/>
        <v>0</v>
      </c>
      <c r="AC28" s="71">
        <f t="shared" si="17"/>
        <v>0</v>
      </c>
      <c r="AD28" s="71">
        <f t="shared" si="18"/>
        <v>0</v>
      </c>
      <c r="AE28" s="71">
        <f t="shared" si="19"/>
        <v>0</v>
      </c>
      <c r="AF28" s="71">
        <f t="shared" si="20"/>
        <v>0</v>
      </c>
      <c r="AG28" s="72" t="str">
        <f>IF(F28="","",IF(V28="",申込書!$AB$6,LEFT(V28,2)&amp;RIGHT(V28,3)))</f>
        <v/>
      </c>
      <c r="AH28" s="72" t="str">
        <f t="shared" si="21"/>
        <v/>
      </c>
      <c r="AI28" s="72" t="str">
        <f t="shared" si="22"/>
        <v/>
      </c>
      <c r="AJ28" s="73"/>
      <c r="AL28" s="92" t="s">
        <v>166</v>
      </c>
      <c r="AN28" s="40">
        <v>5</v>
      </c>
      <c r="AO28" s="40">
        <v>200</v>
      </c>
      <c r="AP28" s="40"/>
      <c r="AQ28" s="40">
        <v>23</v>
      </c>
      <c r="AR28" s="40">
        <f t="shared" si="0"/>
        <v>0</v>
      </c>
      <c r="AS28" s="40" t="str">
        <f t="shared" si="1"/>
        <v/>
      </c>
      <c r="AT28" s="56">
        <f t="shared" si="23"/>
        <v>0</v>
      </c>
      <c r="AU28" s="56" t="str">
        <f t="shared" si="2"/>
        <v/>
      </c>
      <c r="AV28" s="56" t="str">
        <f t="shared" si="3"/>
        <v/>
      </c>
      <c r="AW28" s="56" t="str">
        <f t="shared" si="4"/>
        <v/>
      </c>
      <c r="AX28" s="56" t="str">
        <f t="shared" si="5"/>
        <v/>
      </c>
      <c r="AY28" s="56">
        <v>0</v>
      </c>
      <c r="AZ28" s="56" t="str">
        <f t="shared" si="24"/>
        <v xml:space="preserve"> </v>
      </c>
      <c r="BA28" s="56">
        <v>23</v>
      </c>
      <c r="BB28" s="56" t="str">
        <f t="shared" si="6"/>
        <v/>
      </c>
      <c r="BC28" s="56" t="str">
        <f t="shared" si="25"/>
        <v>19000100</v>
      </c>
      <c r="BD28" s="56" t="str">
        <f t="shared" si="26"/>
        <v/>
      </c>
      <c r="BE28" s="56" t="str">
        <f t="shared" si="27"/>
        <v/>
      </c>
      <c r="BF28" s="56" t="str">
        <f t="shared" si="28"/>
        <v/>
      </c>
      <c r="BG28" s="56">
        <f t="shared" si="7"/>
        <v>0</v>
      </c>
      <c r="BH28" s="56">
        <f t="shared" si="8"/>
        <v>0</v>
      </c>
      <c r="BI28" s="56">
        <f t="shared" si="9"/>
        <v>0</v>
      </c>
      <c r="BJ28" s="41" t="str">
        <f t="shared" si="29"/>
        <v/>
      </c>
      <c r="BK28" s="41" t="str">
        <f t="shared" si="30"/>
        <v/>
      </c>
      <c r="BL28" s="41" t="str">
        <f t="shared" si="10"/>
        <v/>
      </c>
      <c r="BM28" s="41" t="str">
        <f t="shared" si="31"/>
        <v/>
      </c>
      <c r="BN28" s="41" t="str">
        <f t="shared" si="32"/>
        <v/>
      </c>
      <c r="BO28" s="41">
        <f t="shared" si="33"/>
        <v>0</v>
      </c>
      <c r="BP28" s="41" t="str">
        <f t="shared" si="34"/>
        <v/>
      </c>
      <c r="BQ28" s="41" t="str">
        <f t="shared" si="35"/>
        <v/>
      </c>
      <c r="BR28" s="41">
        <f t="shared" si="36"/>
        <v>0</v>
      </c>
      <c r="BS28" s="41" t="str">
        <f t="shared" si="37"/>
        <v/>
      </c>
      <c r="BT28" s="41" t="str">
        <f t="shared" si="38"/>
        <v/>
      </c>
      <c r="BU28" s="85" t="str">
        <f t="shared" si="11"/>
        <v>999:99.99</v>
      </c>
      <c r="BV28" s="85" t="str">
        <f t="shared" si="12"/>
        <v>999:99.99</v>
      </c>
      <c r="BW28" s="85" t="str">
        <f t="shared" si="39"/>
        <v>999:99.99</v>
      </c>
      <c r="BX28" s="89" t="str">
        <f t="shared" si="40"/>
        <v>1980/1/1</v>
      </c>
    </row>
    <row r="29" spans="1:81" ht="14.25" hidden="1" x14ac:dyDescent="0.15">
      <c r="A29" s="120" t="str">
        <f t="shared" si="13"/>
        <v/>
      </c>
      <c r="B29" s="59"/>
      <c r="C29" s="60"/>
      <c r="D29" s="60"/>
      <c r="E29" s="60" t="s">
        <v>220</v>
      </c>
      <c r="F29" s="78"/>
      <c r="G29" s="78"/>
      <c r="H29" s="78"/>
      <c r="I29" s="78"/>
      <c r="J29" s="61"/>
      <c r="K29" s="62"/>
      <c r="L29" s="62"/>
      <c r="M29" s="61"/>
      <c r="N29" s="62"/>
      <c r="O29" s="62"/>
      <c r="P29" s="61"/>
      <c r="Q29" s="61"/>
      <c r="R29" s="61"/>
      <c r="S29" s="61"/>
      <c r="T29" s="61"/>
      <c r="U29" s="62"/>
      <c r="V29" s="63"/>
      <c r="W29" s="62"/>
      <c r="X29" s="120" t="str">
        <f t="shared" si="14"/>
        <v/>
      </c>
      <c r="Y29" s="137"/>
      <c r="Z29" s="120" t="str">
        <f t="shared" si="15"/>
        <v/>
      </c>
      <c r="AA29" s="12"/>
      <c r="AB29" s="71">
        <f t="shared" si="16"/>
        <v>0</v>
      </c>
      <c r="AC29" s="71">
        <f t="shared" si="17"/>
        <v>0</v>
      </c>
      <c r="AD29" s="71">
        <f t="shared" si="18"/>
        <v>0</v>
      </c>
      <c r="AE29" s="71">
        <f t="shared" si="19"/>
        <v>0</v>
      </c>
      <c r="AF29" s="71">
        <f t="shared" si="20"/>
        <v>0</v>
      </c>
      <c r="AG29" s="72" t="str">
        <f>IF(F29="","",IF(V29="",申込書!$AB$6,LEFT(V29,2)&amp;RIGHT(V29,3)))</f>
        <v/>
      </c>
      <c r="AH29" s="72" t="str">
        <f t="shared" si="21"/>
        <v/>
      </c>
      <c r="AI29" s="72" t="str">
        <f t="shared" si="22"/>
        <v/>
      </c>
      <c r="AJ29" s="73"/>
      <c r="AL29" s="148" t="s">
        <v>272</v>
      </c>
      <c r="AN29" s="40">
        <v>0</v>
      </c>
      <c r="AO29" s="40">
        <v>0</v>
      </c>
      <c r="AP29" s="40"/>
      <c r="AQ29" s="40">
        <v>24</v>
      </c>
      <c r="AR29" s="40">
        <f t="shared" si="0"/>
        <v>0</v>
      </c>
      <c r="AS29" s="40" t="str">
        <f t="shared" si="1"/>
        <v/>
      </c>
      <c r="AT29" s="56">
        <f t="shared" si="23"/>
        <v>0</v>
      </c>
      <c r="AU29" s="56" t="str">
        <f t="shared" si="2"/>
        <v/>
      </c>
      <c r="AV29" s="56" t="str">
        <f t="shared" si="3"/>
        <v/>
      </c>
      <c r="AW29" s="56" t="str">
        <f t="shared" si="4"/>
        <v/>
      </c>
      <c r="AX29" s="56" t="str">
        <f t="shared" si="5"/>
        <v/>
      </c>
      <c r="AY29" s="56">
        <v>0</v>
      </c>
      <c r="AZ29" s="56" t="str">
        <f t="shared" si="24"/>
        <v xml:space="preserve"> </v>
      </c>
      <c r="BA29" s="56">
        <v>24</v>
      </c>
      <c r="BB29" s="56" t="str">
        <f t="shared" si="6"/>
        <v/>
      </c>
      <c r="BC29" s="56" t="str">
        <f t="shared" si="25"/>
        <v>19000100</v>
      </c>
      <c r="BD29" s="56" t="str">
        <f t="shared" si="26"/>
        <v/>
      </c>
      <c r="BE29" s="56" t="str">
        <f t="shared" si="27"/>
        <v/>
      </c>
      <c r="BF29" s="56" t="str">
        <f t="shared" si="28"/>
        <v/>
      </c>
      <c r="BG29" s="56">
        <f t="shared" si="7"/>
        <v>0</v>
      </c>
      <c r="BH29" s="56">
        <f t="shared" si="8"/>
        <v>0</v>
      </c>
      <c r="BI29" s="56">
        <f t="shared" si="9"/>
        <v>0</v>
      </c>
      <c r="BJ29" s="41" t="str">
        <f t="shared" si="29"/>
        <v/>
      </c>
      <c r="BK29" s="41" t="str">
        <f t="shared" si="30"/>
        <v/>
      </c>
      <c r="BL29" s="41" t="str">
        <f t="shared" si="10"/>
        <v/>
      </c>
      <c r="BM29" s="41" t="str">
        <f t="shared" si="31"/>
        <v/>
      </c>
      <c r="BN29" s="41" t="str">
        <f t="shared" si="32"/>
        <v/>
      </c>
      <c r="BO29" s="41">
        <f t="shared" si="33"/>
        <v>0</v>
      </c>
      <c r="BP29" s="41" t="str">
        <f t="shared" si="34"/>
        <v/>
      </c>
      <c r="BQ29" s="41" t="str">
        <f t="shared" si="35"/>
        <v/>
      </c>
      <c r="BR29" s="41">
        <f t="shared" si="36"/>
        <v>0</v>
      </c>
      <c r="BS29" s="41" t="str">
        <f t="shared" si="37"/>
        <v/>
      </c>
      <c r="BT29" s="41" t="str">
        <f t="shared" si="38"/>
        <v/>
      </c>
      <c r="BU29" s="85" t="str">
        <f t="shared" si="11"/>
        <v>999:99.99</v>
      </c>
      <c r="BV29" s="85" t="str">
        <f t="shared" si="12"/>
        <v>999:99.99</v>
      </c>
      <c r="BW29" s="85" t="str">
        <f t="shared" si="39"/>
        <v>999:99.99</v>
      </c>
      <c r="BX29" s="89" t="str">
        <f t="shared" si="40"/>
        <v>1980/1/1</v>
      </c>
    </row>
    <row r="30" spans="1:81" ht="14.25" hidden="1" x14ac:dyDescent="0.15">
      <c r="A30" s="120" t="str">
        <f t="shared" si="13"/>
        <v/>
      </c>
      <c r="B30" s="59"/>
      <c r="C30" s="60"/>
      <c r="D30" s="60"/>
      <c r="E30" s="60" t="s">
        <v>220</v>
      </c>
      <c r="F30" s="78"/>
      <c r="G30" s="78"/>
      <c r="H30" s="78"/>
      <c r="I30" s="78"/>
      <c r="J30" s="61"/>
      <c r="K30" s="62"/>
      <c r="L30" s="62"/>
      <c r="M30" s="61"/>
      <c r="N30" s="62"/>
      <c r="O30" s="62"/>
      <c r="P30" s="61"/>
      <c r="Q30" s="61"/>
      <c r="R30" s="61"/>
      <c r="S30" s="61"/>
      <c r="T30" s="61"/>
      <c r="U30" s="62"/>
      <c r="V30" s="63"/>
      <c r="W30" s="62"/>
      <c r="X30" s="120" t="str">
        <f t="shared" si="14"/>
        <v/>
      </c>
      <c r="Y30" s="137"/>
      <c r="Z30" s="120" t="str">
        <f t="shared" si="15"/>
        <v/>
      </c>
      <c r="AA30" s="12"/>
      <c r="AB30" s="71">
        <f t="shared" si="16"/>
        <v>0</v>
      </c>
      <c r="AC30" s="71">
        <f t="shared" si="17"/>
        <v>0</v>
      </c>
      <c r="AD30" s="71">
        <f t="shared" si="18"/>
        <v>0</v>
      </c>
      <c r="AE30" s="71">
        <f t="shared" si="19"/>
        <v>0</v>
      </c>
      <c r="AF30" s="71">
        <f t="shared" si="20"/>
        <v>0</v>
      </c>
      <c r="AG30" s="72" t="str">
        <f>IF(F30="","",IF(V30="",申込書!$AB$6,LEFT(V30,2)&amp;RIGHT(V30,3)))</f>
        <v/>
      </c>
      <c r="AH30" s="72" t="str">
        <f t="shared" si="21"/>
        <v/>
      </c>
      <c r="AI30" s="72" t="str">
        <f t="shared" si="22"/>
        <v/>
      </c>
      <c r="AJ30" s="73"/>
      <c r="AK30" s="75" t="s">
        <v>62</v>
      </c>
      <c r="AL30" s="56">
        <v>250</v>
      </c>
      <c r="AN30" s="40"/>
      <c r="AO30" s="40"/>
      <c r="AP30" s="40"/>
      <c r="AQ30" s="40">
        <v>25</v>
      </c>
      <c r="AR30" s="40">
        <f t="shared" si="0"/>
        <v>0</v>
      </c>
      <c r="AS30" s="40" t="str">
        <f t="shared" si="1"/>
        <v/>
      </c>
      <c r="AT30" s="56">
        <f t="shared" si="23"/>
        <v>0</v>
      </c>
      <c r="AU30" s="56" t="str">
        <f t="shared" si="2"/>
        <v/>
      </c>
      <c r="AV30" s="56" t="str">
        <f t="shared" si="3"/>
        <v/>
      </c>
      <c r="AW30" s="56" t="str">
        <f t="shared" si="4"/>
        <v/>
      </c>
      <c r="AX30" s="56" t="str">
        <f t="shared" si="5"/>
        <v/>
      </c>
      <c r="AY30" s="56">
        <v>0</v>
      </c>
      <c r="AZ30" s="56" t="str">
        <f t="shared" si="24"/>
        <v xml:space="preserve"> </v>
      </c>
      <c r="BA30" s="56">
        <v>25</v>
      </c>
      <c r="BB30" s="56" t="str">
        <f t="shared" si="6"/>
        <v/>
      </c>
      <c r="BC30" s="56" t="str">
        <f t="shared" si="25"/>
        <v>19000100</v>
      </c>
      <c r="BD30" s="56" t="str">
        <f t="shared" si="26"/>
        <v/>
      </c>
      <c r="BE30" s="56" t="str">
        <f t="shared" si="27"/>
        <v/>
      </c>
      <c r="BF30" s="56" t="str">
        <f t="shared" si="28"/>
        <v/>
      </c>
      <c r="BG30" s="56">
        <f t="shared" si="7"/>
        <v>0</v>
      </c>
      <c r="BH30" s="56">
        <f t="shared" si="8"/>
        <v>0</v>
      </c>
      <c r="BI30" s="56">
        <f t="shared" si="9"/>
        <v>0</v>
      </c>
      <c r="BJ30" s="41" t="str">
        <f t="shared" si="29"/>
        <v/>
      </c>
      <c r="BK30" s="41" t="str">
        <f t="shared" si="30"/>
        <v/>
      </c>
      <c r="BL30" s="41" t="str">
        <f t="shared" si="10"/>
        <v/>
      </c>
      <c r="BM30" s="41" t="str">
        <f t="shared" si="31"/>
        <v/>
      </c>
      <c r="BN30" s="41" t="str">
        <f t="shared" si="32"/>
        <v/>
      </c>
      <c r="BO30" s="41">
        <f t="shared" si="33"/>
        <v>0</v>
      </c>
      <c r="BP30" s="41" t="str">
        <f t="shared" si="34"/>
        <v/>
      </c>
      <c r="BQ30" s="41" t="str">
        <f t="shared" si="35"/>
        <v/>
      </c>
      <c r="BR30" s="41">
        <f t="shared" si="36"/>
        <v>0</v>
      </c>
      <c r="BS30" s="41" t="str">
        <f t="shared" si="37"/>
        <v/>
      </c>
      <c r="BT30" s="41" t="str">
        <f t="shared" si="38"/>
        <v/>
      </c>
      <c r="BU30" s="85" t="str">
        <f t="shared" si="11"/>
        <v>999:99.99</v>
      </c>
      <c r="BV30" s="85" t="str">
        <f t="shared" si="12"/>
        <v>999:99.99</v>
      </c>
      <c r="BW30" s="85" t="str">
        <f t="shared" si="39"/>
        <v>999:99.99</v>
      </c>
      <c r="BX30" s="89" t="str">
        <f t="shared" si="40"/>
        <v>1980/1/1</v>
      </c>
    </row>
    <row r="31" spans="1:81" ht="14.25" hidden="1" x14ac:dyDescent="0.15">
      <c r="A31" s="120" t="str">
        <f t="shared" si="13"/>
        <v/>
      </c>
      <c r="B31" s="59"/>
      <c r="C31" s="60"/>
      <c r="D31" s="60"/>
      <c r="E31" s="60" t="s">
        <v>221</v>
      </c>
      <c r="F31" s="78"/>
      <c r="G31" s="78"/>
      <c r="H31" s="78"/>
      <c r="I31" s="78"/>
      <c r="J31" s="61"/>
      <c r="K31" s="62"/>
      <c r="L31" s="62"/>
      <c r="M31" s="61"/>
      <c r="N31" s="62"/>
      <c r="O31" s="62"/>
      <c r="P31" s="61"/>
      <c r="Q31" s="61"/>
      <c r="R31" s="61"/>
      <c r="S31" s="61"/>
      <c r="T31" s="61"/>
      <c r="U31" s="62"/>
      <c r="V31" s="63"/>
      <c r="W31" s="62"/>
      <c r="X31" s="120" t="str">
        <f t="shared" si="14"/>
        <v/>
      </c>
      <c r="Y31" s="137"/>
      <c r="Z31" s="120" t="str">
        <f t="shared" si="15"/>
        <v/>
      </c>
      <c r="AA31" s="12"/>
      <c r="AB31" s="71">
        <f t="shared" si="16"/>
        <v>0</v>
      </c>
      <c r="AC31" s="71">
        <f t="shared" si="17"/>
        <v>0</v>
      </c>
      <c r="AD31" s="71">
        <f t="shared" si="18"/>
        <v>0</v>
      </c>
      <c r="AE31" s="71">
        <f t="shared" si="19"/>
        <v>0</v>
      </c>
      <c r="AF31" s="71">
        <f t="shared" si="20"/>
        <v>0</v>
      </c>
      <c r="AG31" s="72" t="str">
        <f>IF(F31="","",IF(V31="",申込書!$AB$6,LEFT(V31,2)&amp;RIGHT(V31,3)))</f>
        <v/>
      </c>
      <c r="AH31" s="72" t="str">
        <f t="shared" si="21"/>
        <v/>
      </c>
      <c r="AI31" s="72" t="str">
        <f t="shared" si="22"/>
        <v/>
      </c>
      <c r="AJ31" s="73"/>
      <c r="AK31" s="75" t="s">
        <v>63</v>
      </c>
      <c r="AL31" s="56">
        <v>250</v>
      </c>
      <c r="AN31" s="40"/>
      <c r="AO31" s="40"/>
      <c r="AP31" s="40"/>
      <c r="AQ31" s="40">
        <v>26</v>
      </c>
      <c r="AR31" s="40">
        <f t="shared" si="0"/>
        <v>0</v>
      </c>
      <c r="AS31" s="40" t="str">
        <f t="shared" si="1"/>
        <v/>
      </c>
      <c r="AT31" s="56">
        <f t="shared" si="23"/>
        <v>0</v>
      </c>
      <c r="AU31" s="56" t="str">
        <f t="shared" si="2"/>
        <v/>
      </c>
      <c r="AV31" s="56" t="str">
        <f t="shared" si="3"/>
        <v/>
      </c>
      <c r="AW31" s="56">
        <f t="shared" si="4"/>
        <v>10</v>
      </c>
      <c r="AX31" s="56">
        <f t="shared" si="5"/>
        <v>5</v>
      </c>
      <c r="AY31" s="56">
        <v>0</v>
      </c>
      <c r="AZ31" s="56" t="str">
        <f t="shared" si="24"/>
        <v xml:space="preserve"> </v>
      </c>
      <c r="BA31" s="56">
        <v>26</v>
      </c>
      <c r="BB31" s="56" t="str">
        <f t="shared" si="6"/>
        <v/>
      </c>
      <c r="BC31" s="56" t="str">
        <f t="shared" si="25"/>
        <v>19000100</v>
      </c>
      <c r="BD31" s="56" t="str">
        <f t="shared" si="26"/>
        <v/>
      </c>
      <c r="BE31" s="56" t="str">
        <f t="shared" si="27"/>
        <v/>
      </c>
      <c r="BF31" s="56" t="str">
        <f t="shared" si="28"/>
        <v/>
      </c>
      <c r="BG31" s="56">
        <f t="shared" si="7"/>
        <v>0</v>
      </c>
      <c r="BH31" s="56">
        <f t="shared" si="8"/>
        <v>0</v>
      </c>
      <c r="BI31" s="56">
        <f t="shared" si="9"/>
        <v>2</v>
      </c>
      <c r="BJ31" s="41" t="str">
        <f t="shared" si="29"/>
        <v/>
      </c>
      <c r="BK31" s="41" t="str">
        <f t="shared" si="30"/>
        <v/>
      </c>
      <c r="BL31" s="41" t="str">
        <f t="shared" si="10"/>
        <v/>
      </c>
      <c r="BM31" s="41" t="str">
        <f t="shared" si="31"/>
        <v/>
      </c>
      <c r="BN31" s="41" t="str">
        <f t="shared" si="32"/>
        <v/>
      </c>
      <c r="BO31" s="41">
        <f t="shared" si="33"/>
        <v>0</v>
      </c>
      <c r="BP31" s="41" t="str">
        <f t="shared" si="34"/>
        <v/>
      </c>
      <c r="BQ31" s="41" t="str">
        <f t="shared" si="35"/>
        <v/>
      </c>
      <c r="BR31" s="41">
        <f t="shared" si="36"/>
        <v>0</v>
      </c>
      <c r="BS31" s="41" t="str">
        <f t="shared" si="37"/>
        <v/>
      </c>
      <c r="BT31" s="41" t="str">
        <f t="shared" si="38"/>
        <v/>
      </c>
      <c r="BU31" s="85" t="str">
        <f t="shared" si="11"/>
        <v>999:99.99</v>
      </c>
      <c r="BV31" s="85" t="str">
        <f t="shared" si="12"/>
        <v>999:99.99</v>
      </c>
      <c r="BW31" s="85" t="str">
        <f t="shared" si="39"/>
        <v>999:99.99</v>
      </c>
      <c r="BX31" s="89" t="str">
        <f t="shared" si="40"/>
        <v>1980/1/1</v>
      </c>
    </row>
    <row r="32" spans="1:81" ht="14.25" hidden="1" x14ac:dyDescent="0.15">
      <c r="A32" s="120" t="str">
        <f t="shared" si="13"/>
        <v/>
      </c>
      <c r="B32" s="59"/>
      <c r="C32" s="60"/>
      <c r="D32" s="60"/>
      <c r="E32" s="60" t="s">
        <v>221</v>
      </c>
      <c r="F32" s="78"/>
      <c r="G32" s="78"/>
      <c r="H32" s="78"/>
      <c r="I32" s="78"/>
      <c r="J32" s="61"/>
      <c r="K32" s="62"/>
      <c r="L32" s="62"/>
      <c r="M32" s="61"/>
      <c r="N32" s="62"/>
      <c r="O32" s="62"/>
      <c r="P32" s="61"/>
      <c r="Q32" s="61"/>
      <c r="R32" s="61"/>
      <c r="S32" s="61"/>
      <c r="T32" s="61"/>
      <c r="U32" s="62"/>
      <c r="V32" s="63"/>
      <c r="W32" s="62"/>
      <c r="X32" s="120" t="str">
        <f t="shared" si="14"/>
        <v/>
      </c>
      <c r="Y32" s="137"/>
      <c r="Z32" s="120" t="str">
        <f t="shared" si="15"/>
        <v/>
      </c>
      <c r="AA32" s="12"/>
      <c r="AB32" s="71">
        <f t="shared" si="16"/>
        <v>0</v>
      </c>
      <c r="AC32" s="71">
        <f t="shared" si="17"/>
        <v>0</v>
      </c>
      <c r="AD32" s="71">
        <f t="shared" si="18"/>
        <v>0</v>
      </c>
      <c r="AE32" s="71">
        <f t="shared" si="19"/>
        <v>0</v>
      </c>
      <c r="AF32" s="71">
        <f t="shared" si="20"/>
        <v>0</v>
      </c>
      <c r="AG32" s="72" t="str">
        <f>IF(F32="","",IF(V32="",申込書!$AB$6,LEFT(V32,2)&amp;RIGHT(V32,3)))</f>
        <v/>
      </c>
      <c r="AH32" s="72" t="str">
        <f t="shared" si="21"/>
        <v/>
      </c>
      <c r="AI32" s="72" t="str">
        <f t="shared" si="22"/>
        <v/>
      </c>
      <c r="AJ32" s="73"/>
      <c r="AK32" s="75" t="s">
        <v>64</v>
      </c>
      <c r="AL32" s="56">
        <v>250</v>
      </c>
      <c r="AM32" s="40"/>
      <c r="AQ32" s="40">
        <v>27</v>
      </c>
      <c r="AR32" s="40">
        <f t="shared" si="0"/>
        <v>0</v>
      </c>
      <c r="AS32" s="40" t="str">
        <f t="shared" si="1"/>
        <v/>
      </c>
      <c r="AT32" s="56">
        <f t="shared" si="23"/>
        <v>0</v>
      </c>
      <c r="AU32" s="56" t="str">
        <f t="shared" si="2"/>
        <v/>
      </c>
      <c r="AV32" s="56" t="str">
        <f t="shared" si="3"/>
        <v/>
      </c>
      <c r="AW32" s="56">
        <f t="shared" si="4"/>
        <v>10</v>
      </c>
      <c r="AX32" s="56">
        <f t="shared" si="5"/>
        <v>5</v>
      </c>
      <c r="AY32" s="56">
        <v>0</v>
      </c>
      <c r="AZ32" s="56" t="str">
        <f t="shared" si="24"/>
        <v xml:space="preserve"> </v>
      </c>
      <c r="BA32" s="56">
        <v>27</v>
      </c>
      <c r="BB32" s="56" t="str">
        <f t="shared" si="6"/>
        <v/>
      </c>
      <c r="BC32" s="56" t="str">
        <f t="shared" si="25"/>
        <v>19000100</v>
      </c>
      <c r="BD32" s="56" t="str">
        <f t="shared" si="26"/>
        <v/>
      </c>
      <c r="BE32" s="56" t="str">
        <f t="shared" si="27"/>
        <v/>
      </c>
      <c r="BF32" s="56" t="str">
        <f t="shared" si="28"/>
        <v/>
      </c>
      <c r="BG32" s="56">
        <f t="shared" si="7"/>
        <v>0</v>
      </c>
      <c r="BH32" s="56">
        <f t="shared" si="8"/>
        <v>0</v>
      </c>
      <c r="BI32" s="56">
        <f t="shared" si="9"/>
        <v>2</v>
      </c>
      <c r="BJ32" s="41" t="str">
        <f t="shared" si="29"/>
        <v/>
      </c>
      <c r="BK32" s="41" t="str">
        <f t="shared" si="30"/>
        <v/>
      </c>
      <c r="BL32" s="41" t="str">
        <f t="shared" si="10"/>
        <v/>
      </c>
      <c r="BM32" s="41" t="str">
        <f t="shared" si="31"/>
        <v/>
      </c>
      <c r="BN32" s="41" t="str">
        <f t="shared" si="32"/>
        <v/>
      </c>
      <c r="BO32" s="41">
        <f t="shared" si="33"/>
        <v>0</v>
      </c>
      <c r="BP32" s="41" t="str">
        <f t="shared" si="34"/>
        <v/>
      </c>
      <c r="BQ32" s="41" t="str">
        <f t="shared" si="35"/>
        <v/>
      </c>
      <c r="BR32" s="41">
        <f t="shared" si="36"/>
        <v>0</v>
      </c>
      <c r="BS32" s="41" t="str">
        <f t="shared" si="37"/>
        <v/>
      </c>
      <c r="BT32" s="41" t="str">
        <f t="shared" si="38"/>
        <v/>
      </c>
      <c r="BU32" s="85" t="str">
        <f t="shared" si="11"/>
        <v>999:99.99</v>
      </c>
      <c r="BV32" s="85" t="str">
        <f t="shared" si="12"/>
        <v>999:99.99</v>
      </c>
      <c r="BW32" s="85" t="str">
        <f t="shared" si="39"/>
        <v>999:99.99</v>
      </c>
      <c r="BX32" s="89" t="str">
        <f t="shared" si="40"/>
        <v>1980/1/1</v>
      </c>
    </row>
    <row r="33" spans="1:76" ht="14.25" hidden="1" x14ac:dyDescent="0.15">
      <c r="A33" s="120" t="str">
        <f t="shared" si="13"/>
        <v/>
      </c>
      <c r="B33" s="59"/>
      <c r="C33" s="60"/>
      <c r="D33" s="60"/>
      <c r="E33" s="60" t="s">
        <v>221</v>
      </c>
      <c r="F33" s="78"/>
      <c r="G33" s="78"/>
      <c r="H33" s="78"/>
      <c r="I33" s="78"/>
      <c r="J33" s="61"/>
      <c r="K33" s="62"/>
      <c r="L33" s="62"/>
      <c r="M33" s="61"/>
      <c r="N33" s="62"/>
      <c r="O33" s="62"/>
      <c r="P33" s="61"/>
      <c r="Q33" s="61"/>
      <c r="R33" s="61"/>
      <c r="S33" s="61"/>
      <c r="T33" s="61"/>
      <c r="U33" s="62"/>
      <c r="V33" s="63"/>
      <c r="W33" s="62"/>
      <c r="X33" s="120" t="str">
        <f t="shared" si="14"/>
        <v/>
      </c>
      <c r="Y33" s="137"/>
      <c r="Z33" s="120" t="str">
        <f t="shared" si="15"/>
        <v/>
      </c>
      <c r="AA33" s="12"/>
      <c r="AB33" s="71">
        <f t="shared" si="16"/>
        <v>0</v>
      </c>
      <c r="AC33" s="71">
        <f t="shared" si="17"/>
        <v>0</v>
      </c>
      <c r="AD33" s="71">
        <f t="shared" si="18"/>
        <v>0</v>
      </c>
      <c r="AE33" s="71">
        <f t="shared" si="19"/>
        <v>0</v>
      </c>
      <c r="AF33" s="71">
        <f t="shared" si="20"/>
        <v>0</v>
      </c>
      <c r="AG33" s="72" t="str">
        <f>IF(F33="","",IF(V33="",申込書!$AB$6,LEFT(V33,2)&amp;RIGHT(V33,3)))</f>
        <v/>
      </c>
      <c r="AH33" s="72" t="str">
        <f t="shared" si="21"/>
        <v/>
      </c>
      <c r="AI33" s="72" t="str">
        <f t="shared" si="22"/>
        <v/>
      </c>
      <c r="AJ33" s="73"/>
      <c r="AK33" s="75" t="s">
        <v>65</v>
      </c>
      <c r="AL33" s="40">
        <v>300</v>
      </c>
      <c r="AM33" s="40"/>
      <c r="AQ33" s="40">
        <v>28</v>
      </c>
      <c r="AR33" s="40">
        <f t="shared" si="0"/>
        <v>0</v>
      </c>
      <c r="AS33" s="40" t="str">
        <f t="shared" si="1"/>
        <v/>
      </c>
      <c r="AT33" s="56">
        <f t="shared" si="23"/>
        <v>0</v>
      </c>
      <c r="AU33" s="56" t="str">
        <f t="shared" si="2"/>
        <v/>
      </c>
      <c r="AV33" s="56" t="str">
        <f t="shared" si="3"/>
        <v/>
      </c>
      <c r="AW33" s="56">
        <f t="shared" si="4"/>
        <v>10</v>
      </c>
      <c r="AX33" s="56">
        <f t="shared" si="5"/>
        <v>5</v>
      </c>
      <c r="AY33" s="56">
        <v>0</v>
      </c>
      <c r="AZ33" s="56" t="str">
        <f t="shared" si="24"/>
        <v xml:space="preserve"> </v>
      </c>
      <c r="BA33" s="56">
        <v>28</v>
      </c>
      <c r="BB33" s="56" t="str">
        <f t="shared" si="6"/>
        <v/>
      </c>
      <c r="BC33" s="56" t="str">
        <f t="shared" si="25"/>
        <v>19000100</v>
      </c>
      <c r="BD33" s="56" t="str">
        <f t="shared" si="26"/>
        <v/>
      </c>
      <c r="BE33" s="56" t="str">
        <f t="shared" si="27"/>
        <v/>
      </c>
      <c r="BF33" s="56" t="str">
        <f t="shared" si="28"/>
        <v/>
      </c>
      <c r="BG33" s="56">
        <f t="shared" si="7"/>
        <v>0</v>
      </c>
      <c r="BH33" s="56">
        <f t="shared" si="8"/>
        <v>0</v>
      </c>
      <c r="BI33" s="56">
        <f t="shared" si="9"/>
        <v>2</v>
      </c>
      <c r="BJ33" s="41" t="str">
        <f t="shared" si="29"/>
        <v/>
      </c>
      <c r="BK33" s="41" t="str">
        <f t="shared" si="30"/>
        <v/>
      </c>
      <c r="BL33" s="41" t="str">
        <f t="shared" si="10"/>
        <v/>
      </c>
      <c r="BM33" s="41" t="str">
        <f t="shared" si="31"/>
        <v/>
      </c>
      <c r="BN33" s="41" t="str">
        <f t="shared" si="32"/>
        <v/>
      </c>
      <c r="BO33" s="41">
        <f t="shared" si="33"/>
        <v>0</v>
      </c>
      <c r="BP33" s="41" t="str">
        <f t="shared" si="34"/>
        <v/>
      </c>
      <c r="BQ33" s="41" t="str">
        <f t="shared" si="35"/>
        <v/>
      </c>
      <c r="BR33" s="41">
        <f t="shared" si="36"/>
        <v>0</v>
      </c>
      <c r="BS33" s="41" t="str">
        <f t="shared" si="37"/>
        <v/>
      </c>
      <c r="BT33" s="41" t="str">
        <f t="shared" si="38"/>
        <v/>
      </c>
      <c r="BU33" s="85" t="str">
        <f t="shared" si="11"/>
        <v>999:99.99</v>
      </c>
      <c r="BV33" s="85" t="str">
        <f t="shared" si="12"/>
        <v>999:99.99</v>
      </c>
      <c r="BW33" s="85" t="str">
        <f t="shared" si="39"/>
        <v>999:99.99</v>
      </c>
      <c r="BX33" s="89" t="str">
        <f t="shared" si="40"/>
        <v>1980/1/1</v>
      </c>
    </row>
    <row r="34" spans="1:76" ht="14.25" hidden="1" x14ac:dyDescent="0.15">
      <c r="A34" s="120" t="str">
        <f t="shared" si="13"/>
        <v/>
      </c>
      <c r="B34" s="59"/>
      <c r="C34" s="60"/>
      <c r="D34" s="60"/>
      <c r="E34" s="60" t="s">
        <v>221</v>
      </c>
      <c r="F34" s="78"/>
      <c r="G34" s="78"/>
      <c r="H34" s="78"/>
      <c r="I34" s="78"/>
      <c r="J34" s="61"/>
      <c r="K34" s="62"/>
      <c r="L34" s="62"/>
      <c r="M34" s="61"/>
      <c r="N34" s="62"/>
      <c r="O34" s="62"/>
      <c r="P34" s="61"/>
      <c r="Q34" s="61"/>
      <c r="R34" s="61"/>
      <c r="S34" s="61"/>
      <c r="T34" s="61"/>
      <c r="U34" s="62"/>
      <c r="V34" s="63"/>
      <c r="W34" s="62"/>
      <c r="X34" s="120" t="str">
        <f t="shared" si="14"/>
        <v/>
      </c>
      <c r="Y34" s="137"/>
      <c r="Z34" s="120" t="str">
        <f t="shared" si="15"/>
        <v/>
      </c>
      <c r="AA34" s="12"/>
      <c r="AB34" s="71">
        <f t="shared" si="16"/>
        <v>0</v>
      </c>
      <c r="AC34" s="71">
        <f t="shared" si="17"/>
        <v>0</v>
      </c>
      <c r="AD34" s="71">
        <f t="shared" si="18"/>
        <v>0</v>
      </c>
      <c r="AE34" s="71">
        <f t="shared" si="19"/>
        <v>0</v>
      </c>
      <c r="AF34" s="71">
        <f t="shared" si="20"/>
        <v>0</v>
      </c>
      <c r="AG34" s="72" t="str">
        <f>IF(F34="","",IF(V34="",申込書!$AB$6,LEFT(V34,2)&amp;RIGHT(V34,3)))</f>
        <v/>
      </c>
      <c r="AH34" s="72" t="str">
        <f t="shared" si="21"/>
        <v/>
      </c>
      <c r="AI34" s="72" t="str">
        <f t="shared" si="22"/>
        <v/>
      </c>
      <c r="AJ34" s="73"/>
      <c r="AK34" s="75" t="s">
        <v>66</v>
      </c>
      <c r="AL34" s="40">
        <v>310</v>
      </c>
      <c r="AM34" s="40"/>
      <c r="AQ34" s="40">
        <v>29</v>
      </c>
      <c r="AR34" s="40">
        <f t="shared" si="0"/>
        <v>0</v>
      </c>
      <c r="AS34" s="40" t="str">
        <f t="shared" si="1"/>
        <v/>
      </c>
      <c r="AT34" s="56">
        <f t="shared" si="23"/>
        <v>0</v>
      </c>
      <c r="AU34" s="56" t="str">
        <f t="shared" si="2"/>
        <v/>
      </c>
      <c r="AV34" s="56" t="str">
        <f t="shared" si="3"/>
        <v/>
      </c>
      <c r="AW34" s="56">
        <f t="shared" si="4"/>
        <v>10</v>
      </c>
      <c r="AX34" s="56">
        <f t="shared" si="5"/>
        <v>5</v>
      </c>
      <c r="AY34" s="56">
        <v>0</v>
      </c>
      <c r="AZ34" s="56" t="str">
        <f t="shared" si="24"/>
        <v xml:space="preserve"> </v>
      </c>
      <c r="BA34" s="56">
        <v>29</v>
      </c>
      <c r="BB34" s="56" t="str">
        <f t="shared" si="6"/>
        <v/>
      </c>
      <c r="BC34" s="56" t="str">
        <f t="shared" si="25"/>
        <v>19000100</v>
      </c>
      <c r="BD34" s="56" t="str">
        <f t="shared" si="26"/>
        <v/>
      </c>
      <c r="BE34" s="56" t="str">
        <f t="shared" si="27"/>
        <v/>
      </c>
      <c r="BF34" s="56" t="str">
        <f t="shared" si="28"/>
        <v/>
      </c>
      <c r="BG34" s="56">
        <f t="shared" si="7"/>
        <v>0</v>
      </c>
      <c r="BH34" s="56">
        <f t="shared" si="8"/>
        <v>0</v>
      </c>
      <c r="BI34" s="56">
        <f t="shared" si="9"/>
        <v>2</v>
      </c>
      <c r="BJ34" s="41" t="str">
        <f t="shared" si="29"/>
        <v/>
      </c>
      <c r="BK34" s="41" t="str">
        <f t="shared" si="30"/>
        <v/>
      </c>
      <c r="BL34" s="41" t="str">
        <f t="shared" si="10"/>
        <v/>
      </c>
      <c r="BM34" s="41" t="str">
        <f t="shared" si="31"/>
        <v/>
      </c>
      <c r="BN34" s="41" t="str">
        <f t="shared" si="32"/>
        <v/>
      </c>
      <c r="BO34" s="41">
        <f t="shared" si="33"/>
        <v>0</v>
      </c>
      <c r="BP34" s="41" t="str">
        <f t="shared" si="34"/>
        <v/>
      </c>
      <c r="BQ34" s="41" t="str">
        <f t="shared" si="35"/>
        <v/>
      </c>
      <c r="BR34" s="41">
        <f t="shared" si="36"/>
        <v>0</v>
      </c>
      <c r="BS34" s="41" t="str">
        <f t="shared" si="37"/>
        <v/>
      </c>
      <c r="BT34" s="41" t="str">
        <f t="shared" si="38"/>
        <v/>
      </c>
      <c r="BU34" s="85" t="str">
        <f t="shared" si="11"/>
        <v>999:99.99</v>
      </c>
      <c r="BV34" s="85" t="str">
        <f t="shared" si="12"/>
        <v>999:99.99</v>
      </c>
      <c r="BW34" s="85" t="str">
        <f t="shared" si="39"/>
        <v>999:99.99</v>
      </c>
      <c r="BX34" s="89" t="str">
        <f t="shared" si="40"/>
        <v>1980/1/1</v>
      </c>
    </row>
    <row r="35" spans="1:76" ht="14.25" hidden="1" x14ac:dyDescent="0.15">
      <c r="A35" s="120" t="str">
        <f t="shared" si="13"/>
        <v/>
      </c>
      <c r="B35" s="59"/>
      <c r="C35" s="60"/>
      <c r="D35" s="60"/>
      <c r="E35" s="60" t="s">
        <v>221</v>
      </c>
      <c r="F35" s="78"/>
      <c r="G35" s="78"/>
      <c r="H35" s="78"/>
      <c r="I35" s="78"/>
      <c r="J35" s="61"/>
      <c r="K35" s="62"/>
      <c r="L35" s="62"/>
      <c r="M35" s="61"/>
      <c r="N35" s="62"/>
      <c r="O35" s="62"/>
      <c r="P35" s="61"/>
      <c r="Q35" s="61"/>
      <c r="R35" s="61"/>
      <c r="S35" s="61"/>
      <c r="T35" s="61"/>
      <c r="U35" s="62"/>
      <c r="V35" s="63"/>
      <c r="W35" s="62"/>
      <c r="X35" s="120" t="str">
        <f t="shared" si="14"/>
        <v/>
      </c>
      <c r="Y35" s="137"/>
      <c r="Z35" s="120" t="str">
        <f t="shared" si="15"/>
        <v/>
      </c>
      <c r="AA35" s="12"/>
      <c r="AB35" s="71">
        <f t="shared" si="16"/>
        <v>0</v>
      </c>
      <c r="AC35" s="71">
        <f t="shared" si="17"/>
        <v>0</v>
      </c>
      <c r="AD35" s="71">
        <f t="shared" si="18"/>
        <v>0</v>
      </c>
      <c r="AE35" s="71">
        <f t="shared" si="19"/>
        <v>0</v>
      </c>
      <c r="AF35" s="71">
        <f t="shared" si="20"/>
        <v>0</v>
      </c>
      <c r="AG35" s="72" t="str">
        <f>IF(F35="","",IF(V35="",申込書!$AB$6,LEFT(V35,2)&amp;RIGHT(V35,3)))</f>
        <v/>
      </c>
      <c r="AH35" s="72" t="str">
        <f t="shared" si="21"/>
        <v/>
      </c>
      <c r="AI35" s="72" t="str">
        <f t="shared" si="22"/>
        <v/>
      </c>
      <c r="AJ35" s="73"/>
      <c r="AK35" s="75" t="s">
        <v>67</v>
      </c>
      <c r="AL35" s="40">
        <v>320</v>
      </c>
      <c r="AM35" s="40"/>
      <c r="AQ35" s="40">
        <v>30</v>
      </c>
      <c r="AR35" s="40">
        <f t="shared" si="0"/>
        <v>0</v>
      </c>
      <c r="AS35" s="40" t="str">
        <f t="shared" si="1"/>
        <v/>
      </c>
      <c r="AT35" s="56">
        <f t="shared" si="23"/>
        <v>0</v>
      </c>
      <c r="AU35" s="56" t="str">
        <f t="shared" si="2"/>
        <v/>
      </c>
      <c r="AV35" s="56" t="str">
        <f t="shared" si="3"/>
        <v/>
      </c>
      <c r="AW35" s="56">
        <f t="shared" si="4"/>
        <v>10</v>
      </c>
      <c r="AX35" s="56">
        <f t="shared" si="5"/>
        <v>5</v>
      </c>
      <c r="AY35" s="56">
        <v>0</v>
      </c>
      <c r="AZ35" s="56" t="str">
        <f t="shared" si="24"/>
        <v xml:space="preserve"> </v>
      </c>
      <c r="BA35" s="56">
        <v>30</v>
      </c>
      <c r="BB35" s="56" t="str">
        <f t="shared" si="6"/>
        <v/>
      </c>
      <c r="BC35" s="56" t="str">
        <f t="shared" si="25"/>
        <v>19000100</v>
      </c>
      <c r="BD35" s="56" t="str">
        <f t="shared" si="26"/>
        <v/>
      </c>
      <c r="BE35" s="56" t="str">
        <f t="shared" si="27"/>
        <v/>
      </c>
      <c r="BF35" s="56" t="str">
        <f t="shared" si="28"/>
        <v/>
      </c>
      <c r="BG35" s="56">
        <f t="shared" si="7"/>
        <v>0</v>
      </c>
      <c r="BH35" s="56">
        <f t="shared" si="8"/>
        <v>0</v>
      </c>
      <c r="BI35" s="56">
        <f t="shared" si="9"/>
        <v>2</v>
      </c>
      <c r="BJ35" s="41" t="str">
        <f t="shared" si="29"/>
        <v/>
      </c>
      <c r="BK35" s="41" t="str">
        <f t="shared" si="30"/>
        <v/>
      </c>
      <c r="BL35" s="41" t="str">
        <f t="shared" si="10"/>
        <v/>
      </c>
      <c r="BM35" s="41" t="str">
        <f t="shared" si="31"/>
        <v/>
      </c>
      <c r="BN35" s="41" t="str">
        <f t="shared" si="32"/>
        <v/>
      </c>
      <c r="BO35" s="41">
        <f t="shared" si="33"/>
        <v>0</v>
      </c>
      <c r="BP35" s="41" t="str">
        <f t="shared" si="34"/>
        <v/>
      </c>
      <c r="BQ35" s="41" t="str">
        <f t="shared" si="35"/>
        <v/>
      </c>
      <c r="BR35" s="41">
        <f t="shared" si="36"/>
        <v>0</v>
      </c>
      <c r="BS35" s="41" t="str">
        <f t="shared" si="37"/>
        <v/>
      </c>
      <c r="BT35" s="41" t="str">
        <f t="shared" si="38"/>
        <v/>
      </c>
      <c r="BU35" s="85" t="str">
        <f t="shared" si="11"/>
        <v>999:99.99</v>
      </c>
      <c r="BV35" s="85" t="str">
        <f t="shared" si="12"/>
        <v>999:99.99</v>
      </c>
      <c r="BW35" s="85" t="str">
        <f t="shared" si="39"/>
        <v>999:99.99</v>
      </c>
      <c r="BX35" s="89" t="str">
        <f t="shared" si="40"/>
        <v>1980/1/1</v>
      </c>
    </row>
    <row r="36" spans="1:76" ht="14.25" hidden="1" x14ac:dyDescent="0.15">
      <c r="A36" s="120" t="str">
        <f t="shared" si="13"/>
        <v/>
      </c>
      <c r="B36" s="59"/>
      <c r="C36" s="60"/>
      <c r="D36" s="60"/>
      <c r="E36" s="60" t="s">
        <v>221</v>
      </c>
      <c r="F36" s="78"/>
      <c r="G36" s="78"/>
      <c r="H36" s="78"/>
      <c r="I36" s="78"/>
      <c r="J36" s="61"/>
      <c r="K36" s="62"/>
      <c r="L36" s="62"/>
      <c r="M36" s="61"/>
      <c r="N36" s="62"/>
      <c r="O36" s="62"/>
      <c r="P36" s="61"/>
      <c r="Q36" s="61"/>
      <c r="R36" s="61"/>
      <c r="S36" s="61"/>
      <c r="T36" s="61"/>
      <c r="U36" s="62"/>
      <c r="V36" s="63"/>
      <c r="W36" s="62"/>
      <c r="X36" s="120" t="str">
        <f t="shared" si="14"/>
        <v/>
      </c>
      <c r="Y36" s="137"/>
      <c r="Z36" s="120" t="str">
        <f t="shared" si="15"/>
        <v/>
      </c>
      <c r="AA36" s="12"/>
      <c r="AB36" s="71">
        <f t="shared" si="16"/>
        <v>0</v>
      </c>
      <c r="AC36" s="71">
        <f t="shared" si="17"/>
        <v>0</v>
      </c>
      <c r="AD36" s="71">
        <f t="shared" si="18"/>
        <v>0</v>
      </c>
      <c r="AE36" s="71">
        <f t="shared" si="19"/>
        <v>0</v>
      </c>
      <c r="AF36" s="71">
        <f t="shared" si="20"/>
        <v>0</v>
      </c>
      <c r="AG36" s="72" t="str">
        <f>IF(F36="","",IF(V36="",申込書!$AB$6,LEFT(V36,2)&amp;RIGHT(V36,3)))</f>
        <v/>
      </c>
      <c r="AH36" s="72" t="str">
        <f t="shared" si="21"/>
        <v/>
      </c>
      <c r="AI36" s="72" t="str">
        <f t="shared" si="22"/>
        <v/>
      </c>
      <c r="AJ36" s="73"/>
      <c r="AK36" s="75" t="s">
        <v>68</v>
      </c>
      <c r="AL36" s="40">
        <v>330</v>
      </c>
      <c r="AM36" s="40"/>
      <c r="AQ36" s="40">
        <v>31</v>
      </c>
      <c r="AR36" s="40">
        <f t="shared" si="0"/>
        <v>0</v>
      </c>
      <c r="AS36" s="40" t="str">
        <f t="shared" si="1"/>
        <v/>
      </c>
      <c r="AT36" s="56">
        <f t="shared" si="23"/>
        <v>0</v>
      </c>
      <c r="AU36" s="56" t="str">
        <f t="shared" si="2"/>
        <v/>
      </c>
      <c r="AV36" s="56" t="str">
        <f t="shared" si="3"/>
        <v/>
      </c>
      <c r="AW36" s="56">
        <f t="shared" si="4"/>
        <v>10</v>
      </c>
      <c r="AX36" s="56">
        <f t="shared" si="5"/>
        <v>5</v>
      </c>
      <c r="AY36" s="56">
        <v>0</v>
      </c>
      <c r="AZ36" s="56" t="str">
        <f t="shared" si="24"/>
        <v xml:space="preserve"> </v>
      </c>
      <c r="BA36" s="56">
        <v>31</v>
      </c>
      <c r="BB36" s="56" t="str">
        <f t="shared" si="6"/>
        <v/>
      </c>
      <c r="BC36" s="56" t="str">
        <f t="shared" si="25"/>
        <v>19000100</v>
      </c>
      <c r="BD36" s="56" t="str">
        <f t="shared" si="26"/>
        <v/>
      </c>
      <c r="BE36" s="56" t="str">
        <f t="shared" si="27"/>
        <v/>
      </c>
      <c r="BF36" s="56" t="str">
        <f t="shared" si="28"/>
        <v/>
      </c>
      <c r="BG36" s="56">
        <f t="shared" si="7"/>
        <v>0</v>
      </c>
      <c r="BH36" s="56">
        <f t="shared" si="8"/>
        <v>0</v>
      </c>
      <c r="BI36" s="56">
        <f t="shared" si="9"/>
        <v>2</v>
      </c>
      <c r="BJ36" s="41" t="str">
        <f t="shared" si="29"/>
        <v/>
      </c>
      <c r="BK36" s="41" t="str">
        <f t="shared" si="30"/>
        <v/>
      </c>
      <c r="BL36" s="41" t="str">
        <f t="shared" si="10"/>
        <v/>
      </c>
      <c r="BM36" s="41" t="str">
        <f t="shared" si="31"/>
        <v/>
      </c>
      <c r="BN36" s="41" t="str">
        <f t="shared" si="32"/>
        <v/>
      </c>
      <c r="BO36" s="41">
        <f t="shared" si="33"/>
        <v>0</v>
      </c>
      <c r="BP36" s="41" t="str">
        <f t="shared" si="34"/>
        <v/>
      </c>
      <c r="BQ36" s="41" t="str">
        <f t="shared" si="35"/>
        <v/>
      </c>
      <c r="BR36" s="41">
        <f t="shared" si="36"/>
        <v>0</v>
      </c>
      <c r="BS36" s="41" t="str">
        <f t="shared" si="37"/>
        <v/>
      </c>
      <c r="BT36" s="41" t="str">
        <f t="shared" si="38"/>
        <v/>
      </c>
      <c r="BU36" s="85" t="str">
        <f t="shared" si="11"/>
        <v>999:99.99</v>
      </c>
      <c r="BV36" s="85" t="str">
        <f t="shared" si="12"/>
        <v>999:99.99</v>
      </c>
      <c r="BW36" s="85" t="str">
        <f t="shared" si="39"/>
        <v>999:99.99</v>
      </c>
      <c r="BX36" s="89" t="str">
        <f t="shared" si="40"/>
        <v>1980/1/1</v>
      </c>
    </row>
    <row r="37" spans="1:76" ht="14.25" hidden="1" x14ac:dyDescent="0.15">
      <c r="A37" s="120" t="str">
        <f t="shared" si="13"/>
        <v/>
      </c>
      <c r="B37" s="59"/>
      <c r="C37" s="60"/>
      <c r="D37" s="60"/>
      <c r="E37" s="60" t="s">
        <v>221</v>
      </c>
      <c r="F37" s="78"/>
      <c r="G37" s="78"/>
      <c r="H37" s="78"/>
      <c r="I37" s="78"/>
      <c r="J37" s="61"/>
      <c r="K37" s="62"/>
      <c r="L37" s="62"/>
      <c r="M37" s="61"/>
      <c r="N37" s="62"/>
      <c r="O37" s="62"/>
      <c r="P37" s="61"/>
      <c r="Q37" s="61"/>
      <c r="R37" s="61"/>
      <c r="S37" s="61"/>
      <c r="T37" s="61"/>
      <c r="U37" s="62"/>
      <c r="V37" s="63"/>
      <c r="W37" s="62"/>
      <c r="X37" s="120" t="str">
        <f t="shared" si="14"/>
        <v/>
      </c>
      <c r="Y37" s="137"/>
      <c r="Z37" s="120" t="str">
        <f t="shared" si="15"/>
        <v/>
      </c>
      <c r="AA37" s="12"/>
      <c r="AB37" s="71">
        <f t="shared" si="16"/>
        <v>0</v>
      </c>
      <c r="AC37" s="71">
        <f t="shared" si="17"/>
        <v>0</v>
      </c>
      <c r="AD37" s="71">
        <f t="shared" si="18"/>
        <v>0</v>
      </c>
      <c r="AE37" s="71">
        <f t="shared" si="19"/>
        <v>0</v>
      </c>
      <c r="AF37" s="71">
        <f t="shared" si="20"/>
        <v>0</v>
      </c>
      <c r="AG37" s="72" t="str">
        <f>IF(F37="","",IF(V37="",申込書!$AB$6,LEFT(V37,2)&amp;RIGHT(V37,3)))</f>
        <v/>
      </c>
      <c r="AH37" s="72" t="str">
        <f t="shared" si="21"/>
        <v/>
      </c>
      <c r="AI37" s="72" t="str">
        <f t="shared" si="22"/>
        <v/>
      </c>
      <c r="AJ37" s="73"/>
      <c r="AK37" s="75" t="s">
        <v>69</v>
      </c>
      <c r="AL37" s="40">
        <v>345</v>
      </c>
      <c r="AM37" s="40"/>
      <c r="AQ37" s="40">
        <v>32</v>
      </c>
      <c r="AR37" s="40">
        <f t="shared" si="0"/>
        <v>0</v>
      </c>
      <c r="AS37" s="40" t="str">
        <f t="shared" si="1"/>
        <v/>
      </c>
      <c r="AT37" s="56">
        <f t="shared" si="23"/>
        <v>0</v>
      </c>
      <c r="AU37" s="56" t="str">
        <f t="shared" si="2"/>
        <v/>
      </c>
      <c r="AV37" s="56" t="str">
        <f t="shared" si="3"/>
        <v/>
      </c>
      <c r="AW37" s="56">
        <f t="shared" si="4"/>
        <v>10</v>
      </c>
      <c r="AX37" s="56">
        <f t="shared" si="5"/>
        <v>5</v>
      </c>
      <c r="AY37" s="56">
        <v>0</v>
      </c>
      <c r="AZ37" s="56" t="str">
        <f t="shared" si="24"/>
        <v xml:space="preserve"> </v>
      </c>
      <c r="BA37" s="56">
        <v>32</v>
      </c>
      <c r="BB37" s="56" t="str">
        <f t="shared" si="6"/>
        <v/>
      </c>
      <c r="BC37" s="56" t="str">
        <f t="shared" si="25"/>
        <v>19000100</v>
      </c>
      <c r="BD37" s="56" t="str">
        <f t="shared" si="26"/>
        <v/>
      </c>
      <c r="BE37" s="56" t="str">
        <f t="shared" si="27"/>
        <v/>
      </c>
      <c r="BF37" s="56" t="str">
        <f t="shared" si="28"/>
        <v/>
      </c>
      <c r="BG37" s="56">
        <f t="shared" si="7"/>
        <v>0</v>
      </c>
      <c r="BH37" s="56">
        <f t="shared" si="8"/>
        <v>0</v>
      </c>
      <c r="BI37" s="56">
        <f t="shared" si="9"/>
        <v>2</v>
      </c>
      <c r="BJ37" s="41" t="str">
        <f t="shared" si="29"/>
        <v/>
      </c>
      <c r="BK37" s="41" t="str">
        <f t="shared" si="30"/>
        <v/>
      </c>
      <c r="BL37" s="41" t="str">
        <f t="shared" si="10"/>
        <v/>
      </c>
      <c r="BM37" s="41" t="str">
        <f t="shared" si="31"/>
        <v/>
      </c>
      <c r="BN37" s="41" t="str">
        <f t="shared" si="32"/>
        <v/>
      </c>
      <c r="BO37" s="41">
        <f t="shared" si="33"/>
        <v>0</v>
      </c>
      <c r="BP37" s="41" t="str">
        <f t="shared" si="34"/>
        <v/>
      </c>
      <c r="BQ37" s="41" t="str">
        <f t="shared" si="35"/>
        <v/>
      </c>
      <c r="BR37" s="41">
        <f t="shared" si="36"/>
        <v>0</v>
      </c>
      <c r="BS37" s="41" t="str">
        <f t="shared" si="37"/>
        <v/>
      </c>
      <c r="BT37" s="41" t="str">
        <f t="shared" si="38"/>
        <v/>
      </c>
      <c r="BU37" s="85" t="str">
        <f t="shared" si="11"/>
        <v>999:99.99</v>
      </c>
      <c r="BV37" s="85" t="str">
        <f t="shared" si="12"/>
        <v>999:99.99</v>
      </c>
      <c r="BW37" s="85" t="str">
        <f t="shared" si="39"/>
        <v>999:99.99</v>
      </c>
      <c r="BX37" s="89" t="str">
        <f t="shared" si="40"/>
        <v>1980/1/1</v>
      </c>
    </row>
    <row r="38" spans="1:76" ht="14.25" hidden="1" x14ac:dyDescent="0.15">
      <c r="A38" s="120" t="str">
        <f>IF(B38="","",A37+1)</f>
        <v/>
      </c>
      <c r="B38" s="59"/>
      <c r="C38" s="60"/>
      <c r="D38" s="60"/>
      <c r="E38" s="60" t="s">
        <v>221</v>
      </c>
      <c r="F38" s="78"/>
      <c r="G38" s="78"/>
      <c r="H38" s="78"/>
      <c r="I38" s="78"/>
      <c r="J38" s="61"/>
      <c r="K38" s="62"/>
      <c r="L38" s="62"/>
      <c r="M38" s="61"/>
      <c r="N38" s="62"/>
      <c r="O38" s="62"/>
      <c r="P38" s="61"/>
      <c r="Q38" s="61"/>
      <c r="R38" s="61"/>
      <c r="S38" s="61"/>
      <c r="T38" s="61"/>
      <c r="U38" s="62"/>
      <c r="V38" s="63"/>
      <c r="W38" s="62"/>
      <c r="X38" s="120" t="str">
        <f t="shared" si="14"/>
        <v/>
      </c>
      <c r="Y38" s="137"/>
      <c r="Z38" s="120" t="str">
        <f t="shared" si="15"/>
        <v/>
      </c>
      <c r="AA38" s="12"/>
      <c r="AB38" s="71">
        <f t="shared" si="16"/>
        <v>0</v>
      </c>
      <c r="AC38" s="71">
        <f t="shared" si="17"/>
        <v>0</v>
      </c>
      <c r="AD38" s="71">
        <f t="shared" si="18"/>
        <v>0</v>
      </c>
      <c r="AE38" s="71">
        <f t="shared" si="19"/>
        <v>0</v>
      </c>
      <c r="AF38" s="71">
        <f t="shared" si="20"/>
        <v>0</v>
      </c>
      <c r="AG38" s="72" t="str">
        <f>IF(F38="","",IF(V38="",申込書!$AB$6,LEFT(V38,2)&amp;RIGHT(V38,3)))</f>
        <v/>
      </c>
      <c r="AH38" s="72" t="str">
        <f t="shared" si="21"/>
        <v/>
      </c>
      <c r="AI38" s="72" t="str">
        <f t="shared" si="22"/>
        <v/>
      </c>
      <c r="AJ38" s="73"/>
      <c r="AK38" s="75" t="s">
        <v>70</v>
      </c>
      <c r="AL38" s="40">
        <v>400</v>
      </c>
      <c r="AM38" s="40"/>
      <c r="AQ38" s="40">
        <v>33</v>
      </c>
      <c r="AR38" s="40">
        <f t="shared" si="0"/>
        <v>0</v>
      </c>
      <c r="AS38" s="40" t="str">
        <f t="shared" si="1"/>
        <v/>
      </c>
      <c r="AT38" s="56">
        <f t="shared" si="23"/>
        <v>0</v>
      </c>
      <c r="AU38" s="56" t="str">
        <f t="shared" si="2"/>
        <v/>
      </c>
      <c r="AV38" s="56" t="str">
        <f t="shared" si="3"/>
        <v/>
      </c>
      <c r="AW38" s="56">
        <f t="shared" si="4"/>
        <v>10</v>
      </c>
      <c r="AX38" s="56">
        <f t="shared" si="5"/>
        <v>5</v>
      </c>
      <c r="AY38" s="56">
        <v>0</v>
      </c>
      <c r="AZ38" s="56" t="str">
        <f t="shared" si="24"/>
        <v xml:space="preserve"> </v>
      </c>
      <c r="BA38" s="56">
        <v>33</v>
      </c>
      <c r="BB38" s="56" t="str">
        <f t="shared" si="6"/>
        <v/>
      </c>
      <c r="BC38" s="56" t="str">
        <f t="shared" si="25"/>
        <v>19000100</v>
      </c>
      <c r="BD38" s="56" t="str">
        <f t="shared" si="26"/>
        <v/>
      </c>
      <c r="BE38" s="56" t="str">
        <f t="shared" si="27"/>
        <v/>
      </c>
      <c r="BF38" s="56" t="str">
        <f t="shared" si="28"/>
        <v/>
      </c>
      <c r="BG38" s="56">
        <f t="shared" si="7"/>
        <v>0</v>
      </c>
      <c r="BH38" s="56">
        <f t="shared" si="8"/>
        <v>0</v>
      </c>
      <c r="BI38" s="56">
        <f t="shared" si="9"/>
        <v>2</v>
      </c>
      <c r="BJ38" s="41" t="str">
        <f t="shared" si="29"/>
        <v/>
      </c>
      <c r="BK38" s="41" t="str">
        <f t="shared" si="30"/>
        <v/>
      </c>
      <c r="BL38" s="41" t="str">
        <f t="shared" si="10"/>
        <v/>
      </c>
      <c r="BM38" s="41" t="str">
        <f t="shared" si="31"/>
        <v/>
      </c>
      <c r="BN38" s="41" t="str">
        <f t="shared" si="32"/>
        <v/>
      </c>
      <c r="BO38" s="41">
        <f t="shared" si="33"/>
        <v>0</v>
      </c>
      <c r="BP38" s="41" t="str">
        <f t="shared" si="34"/>
        <v/>
      </c>
      <c r="BQ38" s="41" t="str">
        <f t="shared" si="35"/>
        <v/>
      </c>
      <c r="BR38" s="41">
        <f t="shared" si="36"/>
        <v>0</v>
      </c>
      <c r="BS38" s="41" t="str">
        <f t="shared" si="37"/>
        <v/>
      </c>
      <c r="BT38" s="41" t="str">
        <f t="shared" si="38"/>
        <v/>
      </c>
      <c r="BU38" s="85" t="str">
        <f t="shared" si="11"/>
        <v>999:99.99</v>
      </c>
      <c r="BV38" s="85" t="str">
        <f t="shared" si="12"/>
        <v>999:99.99</v>
      </c>
      <c r="BW38" s="85" t="str">
        <f t="shared" si="39"/>
        <v>999:99.99</v>
      </c>
      <c r="BX38" s="89" t="str">
        <f t="shared" si="40"/>
        <v>1980/1/1</v>
      </c>
    </row>
    <row r="39" spans="1:76" ht="14.25" hidden="1" x14ac:dyDescent="0.15">
      <c r="A39" s="120" t="str">
        <f>IF(B39="","",A38+1)</f>
        <v/>
      </c>
      <c r="B39" s="59"/>
      <c r="C39" s="60"/>
      <c r="D39" s="60"/>
      <c r="E39" s="60" t="s">
        <v>221</v>
      </c>
      <c r="F39" s="78"/>
      <c r="G39" s="78"/>
      <c r="H39" s="78"/>
      <c r="I39" s="78"/>
      <c r="J39" s="61"/>
      <c r="K39" s="62"/>
      <c r="L39" s="62"/>
      <c r="M39" s="61"/>
      <c r="N39" s="62"/>
      <c r="O39" s="62"/>
      <c r="P39" s="61"/>
      <c r="Q39" s="61"/>
      <c r="R39" s="61"/>
      <c r="S39" s="61"/>
      <c r="T39" s="61"/>
      <c r="U39" s="62"/>
      <c r="V39" s="63"/>
      <c r="W39" s="62"/>
      <c r="X39" s="120" t="str">
        <f t="shared" si="14"/>
        <v/>
      </c>
      <c r="Y39" s="137"/>
      <c r="Z39" s="120" t="str">
        <f t="shared" si="15"/>
        <v/>
      </c>
      <c r="AA39" s="12"/>
      <c r="AB39" s="71">
        <f>IF(J39="",0,1)</f>
        <v>0</v>
      </c>
      <c r="AC39" s="71">
        <f>IF(M39="",0,1)</f>
        <v>0</v>
      </c>
      <c r="AD39" s="71">
        <f t="shared" si="18"/>
        <v>0</v>
      </c>
      <c r="AE39" s="71">
        <f t="shared" si="19"/>
        <v>0</v>
      </c>
      <c r="AF39" s="71">
        <f t="shared" si="20"/>
        <v>0</v>
      </c>
      <c r="AG39" s="72" t="str">
        <f>IF(F39="","",IF(V39="",申込書!$AB$6,LEFT(V39,2)&amp;RIGHT(V39,3)))</f>
        <v/>
      </c>
      <c r="AH39" s="72" t="str">
        <f t="shared" si="21"/>
        <v/>
      </c>
      <c r="AI39" s="72" t="str">
        <f t="shared" si="22"/>
        <v/>
      </c>
      <c r="AJ39" s="73"/>
      <c r="AK39" s="75" t="s">
        <v>71</v>
      </c>
      <c r="AL39" s="40">
        <v>430</v>
      </c>
      <c r="AM39" s="40"/>
      <c r="AQ39" s="40">
        <v>34</v>
      </c>
      <c r="AR39" s="40">
        <f t="shared" si="0"/>
        <v>0</v>
      </c>
      <c r="AS39" s="40" t="str">
        <f t="shared" si="1"/>
        <v/>
      </c>
      <c r="AT39" s="56">
        <f>LEN(TRIM(F39))+LEN(TRIM(G39))</f>
        <v>0</v>
      </c>
      <c r="AU39" s="56" t="str">
        <f t="shared" si="2"/>
        <v/>
      </c>
      <c r="AV39" s="56" t="str">
        <f t="shared" si="3"/>
        <v/>
      </c>
      <c r="AW39" s="56">
        <f t="shared" si="4"/>
        <v>10</v>
      </c>
      <c r="AX39" s="56">
        <f t="shared" si="5"/>
        <v>5</v>
      </c>
      <c r="AY39" s="56">
        <v>0</v>
      </c>
      <c r="AZ39" s="56" t="str">
        <f>H39&amp;" "&amp;I39</f>
        <v xml:space="preserve"> </v>
      </c>
      <c r="BA39" s="56">
        <v>34</v>
      </c>
      <c r="BB39" s="56" t="str">
        <f t="shared" si="6"/>
        <v/>
      </c>
      <c r="BC39" s="56" t="str">
        <f t="shared" si="25"/>
        <v>19000100</v>
      </c>
      <c r="BD39" s="56" t="str">
        <f t="shared" si="26"/>
        <v/>
      </c>
      <c r="BE39" s="56" t="str">
        <f t="shared" si="27"/>
        <v/>
      </c>
      <c r="BF39" s="56" t="str">
        <f t="shared" si="28"/>
        <v/>
      </c>
      <c r="BG39" s="56">
        <f t="shared" si="7"/>
        <v>0</v>
      </c>
      <c r="BH39" s="56">
        <f t="shared" si="8"/>
        <v>0</v>
      </c>
      <c r="BI39" s="56">
        <f t="shared" si="9"/>
        <v>2</v>
      </c>
      <c r="BJ39" s="41" t="str">
        <f t="shared" si="29"/>
        <v/>
      </c>
      <c r="BK39" s="41" t="str">
        <f t="shared" si="30"/>
        <v/>
      </c>
      <c r="BL39" s="41" t="str">
        <f t="shared" si="10"/>
        <v/>
      </c>
      <c r="BM39" s="41" t="str">
        <f t="shared" si="31"/>
        <v/>
      </c>
      <c r="BN39" s="41" t="str">
        <f t="shared" si="32"/>
        <v/>
      </c>
      <c r="BO39" s="41">
        <f t="shared" si="33"/>
        <v>0</v>
      </c>
      <c r="BP39" s="41" t="str">
        <f t="shared" si="34"/>
        <v/>
      </c>
      <c r="BQ39" s="41" t="str">
        <f t="shared" si="35"/>
        <v/>
      </c>
      <c r="BR39" s="41">
        <f t="shared" si="36"/>
        <v>0</v>
      </c>
      <c r="BS39" s="41" t="str">
        <f t="shared" si="37"/>
        <v/>
      </c>
      <c r="BT39" s="41" t="str">
        <f t="shared" si="38"/>
        <v/>
      </c>
      <c r="BU39" s="85" t="str">
        <f t="shared" si="11"/>
        <v>999:99.99</v>
      </c>
      <c r="BV39" s="85" t="str">
        <f t="shared" si="12"/>
        <v>999:99.99</v>
      </c>
      <c r="BW39" s="85" t="str">
        <f t="shared" si="39"/>
        <v>999:99.99</v>
      </c>
      <c r="BX39" s="89" t="str">
        <f t="shared" si="40"/>
        <v>1980/1/1</v>
      </c>
    </row>
    <row r="40" spans="1:76" ht="14.25" hidden="1" x14ac:dyDescent="0.15">
      <c r="A40" s="120" t="str">
        <f>IF(B40="","",A39+1)</f>
        <v/>
      </c>
      <c r="B40" s="59"/>
      <c r="C40" s="60"/>
      <c r="D40" s="60"/>
      <c r="E40" s="60" t="s">
        <v>221</v>
      </c>
      <c r="F40" s="78"/>
      <c r="G40" s="78"/>
      <c r="H40" s="78"/>
      <c r="I40" s="78"/>
      <c r="J40" s="61"/>
      <c r="K40" s="62"/>
      <c r="L40" s="62"/>
      <c r="M40" s="61"/>
      <c r="N40" s="62"/>
      <c r="O40" s="62"/>
      <c r="P40" s="61"/>
      <c r="Q40" s="61"/>
      <c r="R40" s="61"/>
      <c r="S40" s="61"/>
      <c r="T40" s="61"/>
      <c r="U40" s="62"/>
      <c r="V40" s="63"/>
      <c r="W40" s="62"/>
      <c r="X40" s="120" t="str">
        <f t="shared" si="14"/>
        <v/>
      </c>
      <c r="Y40" s="137"/>
      <c r="Z40" s="120" t="str">
        <f t="shared" si="15"/>
        <v/>
      </c>
      <c r="AA40" s="12"/>
      <c r="AB40" s="71">
        <f>IF(J40="",0,1)</f>
        <v>0</v>
      </c>
      <c r="AC40" s="71">
        <f>IF(M40="",0,1)</f>
        <v>0</v>
      </c>
      <c r="AD40" s="71">
        <f t="shared" si="18"/>
        <v>0</v>
      </c>
      <c r="AE40" s="71">
        <f t="shared" si="19"/>
        <v>0</v>
      </c>
      <c r="AF40" s="71">
        <f t="shared" si="20"/>
        <v>0</v>
      </c>
      <c r="AG40" s="72" t="str">
        <f>IF(F40="","",IF(V40="",申込書!$AB$6,LEFT(V40,2)&amp;RIGHT(V40,3)))</f>
        <v/>
      </c>
      <c r="AH40" s="72" t="str">
        <f t="shared" si="21"/>
        <v/>
      </c>
      <c r="AI40" s="72" t="str">
        <f t="shared" si="22"/>
        <v/>
      </c>
      <c r="AJ40" s="73"/>
      <c r="AK40" s="75" t="s">
        <v>72</v>
      </c>
      <c r="AL40" s="40">
        <v>500</v>
      </c>
      <c r="AM40" s="40"/>
      <c r="AQ40" s="40">
        <v>35</v>
      </c>
      <c r="AR40" s="40">
        <f t="shared" si="0"/>
        <v>0</v>
      </c>
      <c r="AS40" s="40" t="str">
        <f t="shared" si="1"/>
        <v/>
      </c>
      <c r="AT40" s="56">
        <f>LEN(TRIM(F40))+LEN(TRIM(G40))</f>
        <v>0</v>
      </c>
      <c r="AU40" s="56" t="str">
        <f t="shared" si="2"/>
        <v/>
      </c>
      <c r="AV40" s="56" t="str">
        <f t="shared" si="3"/>
        <v/>
      </c>
      <c r="AW40" s="56">
        <f t="shared" si="4"/>
        <v>10</v>
      </c>
      <c r="AX40" s="56">
        <f t="shared" si="5"/>
        <v>5</v>
      </c>
      <c r="AY40" s="56">
        <v>0</v>
      </c>
      <c r="AZ40" s="56" t="str">
        <f>H40&amp;" "&amp;I40</f>
        <v xml:space="preserve"> </v>
      </c>
      <c r="BA40" s="56">
        <v>35</v>
      </c>
      <c r="BB40" s="56" t="str">
        <f t="shared" si="6"/>
        <v/>
      </c>
      <c r="BC40" s="56" t="str">
        <f t="shared" si="25"/>
        <v>19000100</v>
      </c>
      <c r="BD40" s="56" t="str">
        <f t="shared" si="26"/>
        <v/>
      </c>
      <c r="BE40" s="56" t="str">
        <f t="shared" si="27"/>
        <v/>
      </c>
      <c r="BF40" s="56" t="str">
        <f t="shared" si="28"/>
        <v/>
      </c>
      <c r="BG40" s="56">
        <f t="shared" si="7"/>
        <v>0</v>
      </c>
      <c r="BH40" s="56">
        <f t="shared" si="8"/>
        <v>0</v>
      </c>
      <c r="BI40" s="56">
        <f t="shared" si="9"/>
        <v>2</v>
      </c>
      <c r="BJ40" s="41" t="str">
        <f t="shared" si="29"/>
        <v/>
      </c>
      <c r="BK40" s="41" t="str">
        <f t="shared" si="30"/>
        <v/>
      </c>
      <c r="BL40" s="41" t="str">
        <f t="shared" si="10"/>
        <v/>
      </c>
      <c r="BM40" s="41" t="str">
        <f t="shared" si="31"/>
        <v/>
      </c>
      <c r="BN40" s="41" t="str">
        <f t="shared" si="32"/>
        <v/>
      </c>
      <c r="BO40" s="41">
        <f t="shared" si="33"/>
        <v>0</v>
      </c>
      <c r="BP40" s="41" t="str">
        <f t="shared" si="34"/>
        <v/>
      </c>
      <c r="BQ40" s="41" t="str">
        <f t="shared" si="35"/>
        <v/>
      </c>
      <c r="BR40" s="41">
        <f t="shared" si="36"/>
        <v>0</v>
      </c>
      <c r="BS40" s="41" t="str">
        <f t="shared" si="37"/>
        <v/>
      </c>
      <c r="BT40" s="41" t="str">
        <f t="shared" si="38"/>
        <v/>
      </c>
      <c r="BU40" s="85" t="str">
        <f t="shared" si="11"/>
        <v>999:99.99</v>
      </c>
      <c r="BV40" s="85" t="str">
        <f t="shared" si="12"/>
        <v>999:99.99</v>
      </c>
      <c r="BW40" s="85" t="str">
        <f t="shared" si="39"/>
        <v>999:99.99</v>
      </c>
      <c r="BX40" s="89" t="str">
        <f t="shared" si="40"/>
        <v>1980/1/1</v>
      </c>
    </row>
    <row r="41" spans="1:76" ht="14.25" hidden="1" x14ac:dyDescent="0.15">
      <c r="A41" s="120" t="str">
        <f t="shared" ref="A41:A104" si="41">IF(B41="","",A40+1)</f>
        <v/>
      </c>
      <c r="B41" s="59"/>
      <c r="C41" s="60"/>
      <c r="D41" s="60"/>
      <c r="E41" s="60" t="s">
        <v>221</v>
      </c>
      <c r="F41" s="78"/>
      <c r="G41" s="78"/>
      <c r="H41" s="78"/>
      <c r="I41" s="78"/>
      <c r="J41" s="61"/>
      <c r="K41" s="62"/>
      <c r="L41" s="62"/>
      <c r="M41" s="61"/>
      <c r="N41" s="62"/>
      <c r="O41" s="62"/>
      <c r="P41" s="61"/>
      <c r="Q41" s="61"/>
      <c r="R41" s="61"/>
      <c r="S41" s="61"/>
      <c r="T41" s="61"/>
      <c r="U41" s="62"/>
      <c r="V41" s="63"/>
      <c r="W41" s="62"/>
      <c r="X41" s="120" t="str">
        <f t="shared" si="14"/>
        <v/>
      </c>
      <c r="Y41" s="137"/>
      <c r="Z41" s="120" t="str">
        <f t="shared" si="15"/>
        <v/>
      </c>
      <c r="AA41" s="12"/>
      <c r="AB41" s="71">
        <f t="shared" ref="AB41:AB104" si="42">IF(J41="",0,1)</f>
        <v>0</v>
      </c>
      <c r="AC41" s="71">
        <f t="shared" ref="AC41:AC104" si="43">IF(M41="",0,1)</f>
        <v>0</v>
      </c>
      <c r="AD41" s="71">
        <f t="shared" si="18"/>
        <v>0</v>
      </c>
      <c r="AE41" s="71">
        <f t="shared" si="19"/>
        <v>0</v>
      </c>
      <c r="AF41" s="71">
        <f t="shared" si="20"/>
        <v>0</v>
      </c>
      <c r="AG41" s="72" t="str">
        <f>IF(F41="","",IF(V41="",申込書!$AB$6,LEFT(V41,2)&amp;RIGHT(V41,3)))</f>
        <v/>
      </c>
      <c r="AH41" s="72" t="str">
        <f t="shared" si="21"/>
        <v/>
      </c>
      <c r="AI41" s="72" t="str">
        <f t="shared" si="22"/>
        <v/>
      </c>
      <c r="AJ41" s="73"/>
      <c r="AK41" s="75" t="s">
        <v>73</v>
      </c>
      <c r="AL41" s="40">
        <v>530</v>
      </c>
      <c r="AM41" s="40"/>
      <c r="AQ41" s="40">
        <v>36</v>
      </c>
      <c r="AR41" s="40">
        <f t="shared" si="0"/>
        <v>0</v>
      </c>
      <c r="AS41" s="40" t="str">
        <f t="shared" si="1"/>
        <v/>
      </c>
      <c r="AT41" s="56">
        <f t="shared" ref="AT41:AT104" si="44">LEN(TRIM(F41))+LEN(TRIM(G41))</f>
        <v>0</v>
      </c>
      <c r="AU41" s="56" t="str">
        <f t="shared" si="2"/>
        <v/>
      </c>
      <c r="AV41" s="56" t="str">
        <f t="shared" si="3"/>
        <v/>
      </c>
      <c r="AW41" s="56">
        <f t="shared" si="4"/>
        <v>10</v>
      </c>
      <c r="AX41" s="56">
        <f t="shared" si="5"/>
        <v>5</v>
      </c>
      <c r="AY41" s="56">
        <v>0</v>
      </c>
      <c r="AZ41" s="56" t="str">
        <f t="shared" ref="AZ41:AZ104" si="45">H41&amp;" "&amp;I41</f>
        <v xml:space="preserve"> </v>
      </c>
      <c r="BA41" s="56">
        <v>36</v>
      </c>
      <c r="BB41" s="56" t="str">
        <f t="shared" si="6"/>
        <v/>
      </c>
      <c r="BC41" s="56" t="str">
        <f t="shared" si="25"/>
        <v>19000100</v>
      </c>
      <c r="BD41" s="56" t="str">
        <f t="shared" si="26"/>
        <v/>
      </c>
      <c r="BE41" s="56" t="str">
        <f t="shared" si="27"/>
        <v/>
      </c>
      <c r="BF41" s="56" t="str">
        <f t="shared" si="28"/>
        <v/>
      </c>
      <c r="BG41" s="56">
        <f t="shared" si="7"/>
        <v>0</v>
      </c>
      <c r="BH41" s="56">
        <f t="shared" si="8"/>
        <v>0</v>
      </c>
      <c r="BI41" s="56">
        <f t="shared" si="9"/>
        <v>2</v>
      </c>
      <c r="BJ41" s="41" t="str">
        <f t="shared" si="29"/>
        <v/>
      </c>
      <c r="BK41" s="41" t="str">
        <f t="shared" si="30"/>
        <v/>
      </c>
      <c r="BL41" s="41" t="str">
        <f t="shared" si="10"/>
        <v/>
      </c>
      <c r="BM41" s="41" t="str">
        <f t="shared" si="31"/>
        <v/>
      </c>
      <c r="BN41" s="41" t="str">
        <f t="shared" si="32"/>
        <v/>
      </c>
      <c r="BO41" s="41">
        <f t="shared" si="33"/>
        <v>0</v>
      </c>
      <c r="BP41" s="41" t="str">
        <f t="shared" si="34"/>
        <v/>
      </c>
      <c r="BQ41" s="41" t="str">
        <f t="shared" si="35"/>
        <v/>
      </c>
      <c r="BR41" s="41">
        <f t="shared" si="36"/>
        <v>0</v>
      </c>
      <c r="BS41" s="41" t="str">
        <f t="shared" si="37"/>
        <v/>
      </c>
      <c r="BT41" s="41" t="str">
        <f t="shared" si="38"/>
        <v/>
      </c>
      <c r="BU41" s="85" t="str">
        <f t="shared" si="11"/>
        <v>999:99.99</v>
      </c>
      <c r="BV41" s="85" t="str">
        <f t="shared" si="12"/>
        <v>999:99.99</v>
      </c>
      <c r="BW41" s="85" t="str">
        <f t="shared" si="39"/>
        <v>999:99.99</v>
      </c>
      <c r="BX41" s="89" t="str">
        <f t="shared" si="40"/>
        <v>1980/1/1</v>
      </c>
    </row>
    <row r="42" spans="1:76" ht="14.25" hidden="1" x14ac:dyDescent="0.15">
      <c r="A42" s="120" t="str">
        <f t="shared" si="41"/>
        <v/>
      </c>
      <c r="B42" s="59"/>
      <c r="C42" s="60"/>
      <c r="D42" s="60"/>
      <c r="E42" s="60" t="s">
        <v>221</v>
      </c>
      <c r="F42" s="78"/>
      <c r="G42" s="78"/>
      <c r="H42" s="78"/>
      <c r="I42" s="78"/>
      <c r="J42" s="61"/>
      <c r="K42" s="62"/>
      <c r="L42" s="62"/>
      <c r="M42" s="61"/>
      <c r="N42" s="62"/>
      <c r="O42" s="62"/>
      <c r="P42" s="61"/>
      <c r="Q42" s="61"/>
      <c r="R42" s="61"/>
      <c r="S42" s="61"/>
      <c r="T42" s="61"/>
      <c r="U42" s="62"/>
      <c r="V42" s="63"/>
      <c r="W42" s="62"/>
      <c r="X42" s="120" t="str">
        <f t="shared" si="14"/>
        <v/>
      </c>
      <c r="Y42" s="137"/>
      <c r="Z42" s="120" t="str">
        <f t="shared" si="15"/>
        <v/>
      </c>
      <c r="AA42" s="12"/>
      <c r="AB42" s="71">
        <f t="shared" si="42"/>
        <v>0</v>
      </c>
      <c r="AC42" s="71">
        <f t="shared" si="43"/>
        <v>0</v>
      </c>
      <c r="AD42" s="71">
        <f t="shared" si="18"/>
        <v>0</v>
      </c>
      <c r="AE42" s="71">
        <f t="shared" si="19"/>
        <v>0</v>
      </c>
      <c r="AF42" s="71">
        <f t="shared" si="20"/>
        <v>0</v>
      </c>
      <c r="AG42" s="72" t="str">
        <f>IF(F42="","",IF(V42="",申込書!$AB$6,LEFT(V42,2)&amp;RIGHT(V42,3)))</f>
        <v/>
      </c>
      <c r="AH42" s="72" t="str">
        <f t="shared" si="21"/>
        <v/>
      </c>
      <c r="AI42" s="72" t="str">
        <f t="shared" si="22"/>
        <v/>
      </c>
      <c r="AJ42" s="73"/>
      <c r="AK42" s="75" t="s">
        <v>74</v>
      </c>
      <c r="AL42" s="40">
        <v>630</v>
      </c>
      <c r="AM42" s="40"/>
      <c r="AQ42" s="40">
        <v>37</v>
      </c>
      <c r="AR42" s="40">
        <f t="shared" si="0"/>
        <v>0</v>
      </c>
      <c r="AS42" s="40" t="str">
        <f t="shared" si="1"/>
        <v/>
      </c>
      <c r="AT42" s="56">
        <f t="shared" si="44"/>
        <v>0</v>
      </c>
      <c r="AU42" s="56" t="str">
        <f t="shared" si="2"/>
        <v/>
      </c>
      <c r="AV42" s="56" t="str">
        <f t="shared" si="3"/>
        <v/>
      </c>
      <c r="AW42" s="56">
        <f t="shared" si="4"/>
        <v>10</v>
      </c>
      <c r="AX42" s="56">
        <f t="shared" si="5"/>
        <v>5</v>
      </c>
      <c r="AY42" s="56">
        <v>0</v>
      </c>
      <c r="AZ42" s="56" t="str">
        <f t="shared" si="45"/>
        <v xml:space="preserve"> </v>
      </c>
      <c r="BA42" s="56">
        <v>37</v>
      </c>
      <c r="BB42" s="56" t="str">
        <f t="shared" si="6"/>
        <v/>
      </c>
      <c r="BC42" s="56" t="str">
        <f t="shared" si="25"/>
        <v>19000100</v>
      </c>
      <c r="BD42" s="56" t="str">
        <f t="shared" si="26"/>
        <v/>
      </c>
      <c r="BE42" s="56" t="str">
        <f t="shared" si="27"/>
        <v/>
      </c>
      <c r="BF42" s="56" t="str">
        <f t="shared" si="28"/>
        <v/>
      </c>
      <c r="BG42" s="56">
        <f t="shared" si="7"/>
        <v>0</v>
      </c>
      <c r="BH42" s="56">
        <f t="shared" si="8"/>
        <v>0</v>
      </c>
      <c r="BI42" s="56">
        <f t="shared" si="9"/>
        <v>2</v>
      </c>
      <c r="BJ42" s="41" t="str">
        <f t="shared" si="29"/>
        <v/>
      </c>
      <c r="BK42" s="41" t="str">
        <f t="shared" si="30"/>
        <v/>
      </c>
      <c r="BL42" s="41" t="str">
        <f t="shared" si="10"/>
        <v/>
      </c>
      <c r="BM42" s="41" t="str">
        <f t="shared" si="31"/>
        <v/>
      </c>
      <c r="BN42" s="41" t="str">
        <f t="shared" si="32"/>
        <v/>
      </c>
      <c r="BO42" s="41">
        <f t="shared" si="33"/>
        <v>0</v>
      </c>
      <c r="BP42" s="41" t="str">
        <f t="shared" si="34"/>
        <v/>
      </c>
      <c r="BQ42" s="41" t="str">
        <f t="shared" si="35"/>
        <v/>
      </c>
      <c r="BR42" s="41">
        <f t="shared" si="36"/>
        <v>0</v>
      </c>
      <c r="BS42" s="41" t="str">
        <f t="shared" si="37"/>
        <v/>
      </c>
      <c r="BT42" s="41" t="str">
        <f t="shared" si="38"/>
        <v/>
      </c>
      <c r="BU42" s="85" t="str">
        <f t="shared" si="11"/>
        <v>999:99.99</v>
      </c>
      <c r="BV42" s="85" t="str">
        <f t="shared" si="12"/>
        <v>999:99.99</v>
      </c>
      <c r="BW42" s="85" t="str">
        <f t="shared" si="39"/>
        <v>999:99.99</v>
      </c>
      <c r="BX42" s="89" t="str">
        <f t="shared" si="40"/>
        <v>1980/1/1</v>
      </c>
    </row>
    <row r="43" spans="1:76" ht="14.25" hidden="1" x14ac:dyDescent="0.15">
      <c r="A43" s="120" t="str">
        <f t="shared" si="41"/>
        <v/>
      </c>
      <c r="B43" s="59"/>
      <c r="C43" s="60"/>
      <c r="D43" s="60"/>
      <c r="E43" s="60" t="s">
        <v>221</v>
      </c>
      <c r="F43" s="78"/>
      <c r="G43" s="78"/>
      <c r="H43" s="78"/>
      <c r="I43" s="78"/>
      <c r="J43" s="61"/>
      <c r="K43" s="62"/>
      <c r="L43" s="62"/>
      <c r="M43" s="61"/>
      <c r="N43" s="62"/>
      <c r="O43" s="62"/>
      <c r="P43" s="61"/>
      <c r="Q43" s="61"/>
      <c r="R43" s="61"/>
      <c r="S43" s="61"/>
      <c r="T43" s="61"/>
      <c r="U43" s="62"/>
      <c r="V43" s="63"/>
      <c r="W43" s="62"/>
      <c r="X43" s="120" t="str">
        <f t="shared" si="14"/>
        <v/>
      </c>
      <c r="Y43" s="137"/>
      <c r="Z43" s="120" t="str">
        <f t="shared" si="15"/>
        <v/>
      </c>
      <c r="AA43" s="12"/>
      <c r="AB43" s="71">
        <f t="shared" si="42"/>
        <v>0</v>
      </c>
      <c r="AC43" s="71">
        <f t="shared" si="43"/>
        <v>0</v>
      </c>
      <c r="AD43" s="71">
        <f t="shared" si="18"/>
        <v>0</v>
      </c>
      <c r="AE43" s="71">
        <f t="shared" si="19"/>
        <v>0</v>
      </c>
      <c r="AF43" s="71">
        <f t="shared" si="20"/>
        <v>0</v>
      </c>
      <c r="AG43" s="72" t="str">
        <f>IF(F43="","",IF(V43="",申込書!$AB$6,LEFT(V43,2)&amp;RIGHT(V43,3)))</f>
        <v/>
      </c>
      <c r="AH43" s="72" t="str">
        <f t="shared" si="21"/>
        <v/>
      </c>
      <c r="AI43" s="72" t="str">
        <f t="shared" si="22"/>
        <v/>
      </c>
      <c r="AJ43" s="73"/>
      <c r="AK43" s="75" t="s">
        <v>75</v>
      </c>
      <c r="AL43" s="40">
        <v>730</v>
      </c>
      <c r="AM43" s="40"/>
      <c r="AQ43" s="40">
        <v>38</v>
      </c>
      <c r="AR43" s="40">
        <f t="shared" si="0"/>
        <v>0</v>
      </c>
      <c r="AS43" s="40" t="str">
        <f t="shared" si="1"/>
        <v/>
      </c>
      <c r="AT43" s="56">
        <f t="shared" si="44"/>
        <v>0</v>
      </c>
      <c r="AU43" s="56" t="str">
        <f t="shared" si="2"/>
        <v/>
      </c>
      <c r="AV43" s="56" t="str">
        <f t="shared" si="3"/>
        <v/>
      </c>
      <c r="AW43" s="56">
        <f t="shared" si="4"/>
        <v>10</v>
      </c>
      <c r="AX43" s="56">
        <f t="shared" si="5"/>
        <v>5</v>
      </c>
      <c r="AY43" s="56">
        <v>0</v>
      </c>
      <c r="AZ43" s="56" t="str">
        <f t="shared" si="45"/>
        <v xml:space="preserve"> </v>
      </c>
      <c r="BA43" s="56">
        <v>38</v>
      </c>
      <c r="BB43" s="56" t="str">
        <f t="shared" si="6"/>
        <v/>
      </c>
      <c r="BC43" s="56" t="str">
        <f t="shared" si="25"/>
        <v>19000100</v>
      </c>
      <c r="BD43" s="56" t="str">
        <f t="shared" si="26"/>
        <v/>
      </c>
      <c r="BE43" s="56" t="str">
        <f t="shared" si="27"/>
        <v/>
      </c>
      <c r="BF43" s="56" t="str">
        <f t="shared" si="28"/>
        <v/>
      </c>
      <c r="BG43" s="56">
        <f t="shared" si="7"/>
        <v>0</v>
      </c>
      <c r="BH43" s="56">
        <f t="shared" si="8"/>
        <v>0</v>
      </c>
      <c r="BI43" s="56">
        <f t="shared" si="9"/>
        <v>2</v>
      </c>
      <c r="BJ43" s="41" t="str">
        <f t="shared" si="29"/>
        <v/>
      </c>
      <c r="BK43" s="41" t="str">
        <f t="shared" si="30"/>
        <v/>
      </c>
      <c r="BL43" s="41" t="str">
        <f t="shared" si="10"/>
        <v/>
      </c>
      <c r="BM43" s="41" t="str">
        <f t="shared" si="31"/>
        <v/>
      </c>
      <c r="BN43" s="41" t="str">
        <f t="shared" si="32"/>
        <v/>
      </c>
      <c r="BO43" s="41">
        <f t="shared" si="33"/>
        <v>0</v>
      </c>
      <c r="BP43" s="41" t="str">
        <f t="shared" si="34"/>
        <v/>
      </c>
      <c r="BQ43" s="41" t="str">
        <f t="shared" si="35"/>
        <v/>
      </c>
      <c r="BR43" s="41">
        <f t="shared" si="36"/>
        <v>0</v>
      </c>
      <c r="BS43" s="41" t="str">
        <f t="shared" si="37"/>
        <v/>
      </c>
      <c r="BT43" s="41" t="str">
        <f t="shared" si="38"/>
        <v/>
      </c>
      <c r="BU43" s="85" t="str">
        <f t="shared" si="11"/>
        <v>999:99.99</v>
      </c>
      <c r="BV43" s="85" t="str">
        <f t="shared" si="12"/>
        <v>999:99.99</v>
      </c>
      <c r="BW43" s="85" t="str">
        <f t="shared" si="39"/>
        <v>999:99.99</v>
      </c>
      <c r="BX43" s="89" t="str">
        <f t="shared" si="40"/>
        <v>1980/1/1</v>
      </c>
    </row>
    <row r="44" spans="1:76" ht="14.25" hidden="1" x14ac:dyDescent="0.15">
      <c r="A44" s="120" t="str">
        <f t="shared" si="41"/>
        <v/>
      </c>
      <c r="B44" s="59"/>
      <c r="C44" s="60"/>
      <c r="D44" s="60"/>
      <c r="E44" s="60" t="s">
        <v>221</v>
      </c>
      <c r="F44" s="78"/>
      <c r="G44" s="78"/>
      <c r="H44" s="78"/>
      <c r="I44" s="78"/>
      <c r="J44" s="61"/>
      <c r="K44" s="62"/>
      <c r="L44" s="62"/>
      <c r="M44" s="61"/>
      <c r="N44" s="62"/>
      <c r="O44" s="62"/>
      <c r="P44" s="61"/>
      <c r="Q44" s="61"/>
      <c r="R44" s="61"/>
      <c r="S44" s="61"/>
      <c r="T44" s="61"/>
      <c r="U44" s="62"/>
      <c r="V44" s="63"/>
      <c r="W44" s="62"/>
      <c r="X44" s="120" t="str">
        <f t="shared" si="14"/>
        <v/>
      </c>
      <c r="Y44" s="137"/>
      <c r="Z44" s="120" t="str">
        <f t="shared" si="15"/>
        <v/>
      </c>
      <c r="AA44" s="12"/>
      <c r="AB44" s="71">
        <f t="shared" si="42"/>
        <v>0</v>
      </c>
      <c r="AC44" s="71">
        <f t="shared" si="43"/>
        <v>0</v>
      </c>
      <c r="AD44" s="71">
        <f t="shared" si="18"/>
        <v>0</v>
      </c>
      <c r="AE44" s="71">
        <f t="shared" si="19"/>
        <v>0</v>
      </c>
      <c r="AF44" s="71">
        <f t="shared" si="20"/>
        <v>0</v>
      </c>
      <c r="AG44" s="72" t="str">
        <f>IF(F44="","",IF(V44="",申込書!$AB$6,LEFT(V44,2)&amp;RIGHT(V44,3)))</f>
        <v/>
      </c>
      <c r="AH44" s="72" t="str">
        <f t="shared" si="21"/>
        <v/>
      </c>
      <c r="AI44" s="72" t="str">
        <f t="shared" si="22"/>
        <v/>
      </c>
      <c r="AJ44" s="73"/>
      <c r="AK44" s="75" t="s">
        <v>76</v>
      </c>
      <c r="AL44" s="40">
        <v>900</v>
      </c>
      <c r="AM44" s="40"/>
      <c r="AQ44" s="40">
        <v>39</v>
      </c>
      <c r="AR44" s="40">
        <f t="shared" si="0"/>
        <v>0</v>
      </c>
      <c r="AS44" s="40" t="str">
        <f t="shared" si="1"/>
        <v/>
      </c>
      <c r="AT44" s="56">
        <f t="shared" si="44"/>
        <v>0</v>
      </c>
      <c r="AU44" s="56" t="str">
        <f t="shared" si="2"/>
        <v/>
      </c>
      <c r="AV44" s="56" t="str">
        <f t="shared" si="3"/>
        <v/>
      </c>
      <c r="AW44" s="56">
        <f t="shared" si="4"/>
        <v>10</v>
      </c>
      <c r="AX44" s="56">
        <f t="shared" si="5"/>
        <v>5</v>
      </c>
      <c r="AY44" s="56">
        <v>0</v>
      </c>
      <c r="AZ44" s="56" t="str">
        <f t="shared" si="45"/>
        <v xml:space="preserve"> </v>
      </c>
      <c r="BA44" s="56">
        <v>39</v>
      </c>
      <c r="BB44" s="56" t="str">
        <f t="shared" si="6"/>
        <v/>
      </c>
      <c r="BC44" s="56" t="str">
        <f t="shared" si="25"/>
        <v>19000100</v>
      </c>
      <c r="BD44" s="56" t="str">
        <f t="shared" si="26"/>
        <v/>
      </c>
      <c r="BE44" s="56" t="str">
        <f t="shared" si="27"/>
        <v/>
      </c>
      <c r="BF44" s="56" t="str">
        <f t="shared" si="28"/>
        <v/>
      </c>
      <c r="BG44" s="56">
        <f t="shared" si="7"/>
        <v>0</v>
      </c>
      <c r="BH44" s="56">
        <f t="shared" si="8"/>
        <v>0</v>
      </c>
      <c r="BI44" s="56">
        <f t="shared" si="9"/>
        <v>2</v>
      </c>
      <c r="BJ44" s="41" t="str">
        <f t="shared" si="29"/>
        <v/>
      </c>
      <c r="BK44" s="41" t="str">
        <f t="shared" si="30"/>
        <v/>
      </c>
      <c r="BL44" s="41" t="str">
        <f t="shared" si="10"/>
        <v/>
      </c>
      <c r="BM44" s="41" t="str">
        <f t="shared" si="31"/>
        <v/>
      </c>
      <c r="BN44" s="41" t="str">
        <f t="shared" si="32"/>
        <v/>
      </c>
      <c r="BO44" s="41">
        <f t="shared" si="33"/>
        <v>0</v>
      </c>
      <c r="BP44" s="41" t="str">
        <f t="shared" si="34"/>
        <v/>
      </c>
      <c r="BQ44" s="41" t="str">
        <f t="shared" si="35"/>
        <v/>
      </c>
      <c r="BR44" s="41">
        <f t="shared" si="36"/>
        <v>0</v>
      </c>
      <c r="BS44" s="41" t="str">
        <f t="shared" si="37"/>
        <v/>
      </c>
      <c r="BT44" s="41" t="str">
        <f t="shared" si="38"/>
        <v/>
      </c>
      <c r="BU44" s="85" t="str">
        <f t="shared" si="11"/>
        <v>999:99.99</v>
      </c>
      <c r="BV44" s="85" t="str">
        <f t="shared" si="12"/>
        <v>999:99.99</v>
      </c>
      <c r="BW44" s="85" t="str">
        <f t="shared" si="39"/>
        <v>999:99.99</v>
      </c>
      <c r="BX44" s="89" t="str">
        <f t="shared" si="40"/>
        <v>1980/1/1</v>
      </c>
    </row>
    <row r="45" spans="1:76" ht="14.25" hidden="1" x14ac:dyDescent="0.15">
      <c r="A45" s="120" t="str">
        <f t="shared" si="41"/>
        <v/>
      </c>
      <c r="B45" s="59"/>
      <c r="C45" s="60"/>
      <c r="D45" s="60"/>
      <c r="E45" s="60" t="s">
        <v>221</v>
      </c>
      <c r="F45" s="78"/>
      <c r="G45" s="78"/>
      <c r="H45" s="78"/>
      <c r="I45" s="78"/>
      <c r="J45" s="61"/>
      <c r="K45" s="62"/>
      <c r="L45" s="62"/>
      <c r="M45" s="61"/>
      <c r="N45" s="62"/>
      <c r="O45" s="62"/>
      <c r="P45" s="61"/>
      <c r="Q45" s="61"/>
      <c r="R45" s="61"/>
      <c r="S45" s="61"/>
      <c r="T45" s="61"/>
      <c r="U45" s="62"/>
      <c r="V45" s="63"/>
      <c r="W45" s="62"/>
      <c r="X45" s="120" t="str">
        <f t="shared" si="14"/>
        <v/>
      </c>
      <c r="Y45" s="137"/>
      <c r="Z45" s="120" t="str">
        <f t="shared" si="15"/>
        <v/>
      </c>
      <c r="AA45" s="12"/>
      <c r="AB45" s="71">
        <f t="shared" si="42"/>
        <v>0</v>
      </c>
      <c r="AC45" s="71">
        <f t="shared" si="43"/>
        <v>0</v>
      </c>
      <c r="AD45" s="71">
        <f t="shared" si="18"/>
        <v>0</v>
      </c>
      <c r="AE45" s="71">
        <f t="shared" si="19"/>
        <v>0</v>
      </c>
      <c r="AF45" s="71">
        <f t="shared" si="20"/>
        <v>0</v>
      </c>
      <c r="AG45" s="72" t="str">
        <f>IF(F45="","",IF(V45="",申込書!$AB$6,LEFT(V45,2)&amp;RIGHT(V45,3)))</f>
        <v/>
      </c>
      <c r="AH45" s="72" t="str">
        <f t="shared" si="21"/>
        <v/>
      </c>
      <c r="AI45" s="72" t="str">
        <f t="shared" si="22"/>
        <v/>
      </c>
      <c r="AJ45" s="73"/>
      <c r="AK45" s="75" t="s">
        <v>77</v>
      </c>
      <c r="AL45" s="40">
        <v>900</v>
      </c>
      <c r="AQ45" s="40">
        <v>40</v>
      </c>
      <c r="AR45" s="40">
        <f t="shared" si="0"/>
        <v>0</v>
      </c>
      <c r="AS45" s="40" t="str">
        <f t="shared" si="1"/>
        <v/>
      </c>
      <c r="AT45" s="56">
        <f t="shared" si="44"/>
        <v>0</v>
      </c>
      <c r="AU45" s="56" t="str">
        <f t="shared" si="2"/>
        <v/>
      </c>
      <c r="AV45" s="56" t="str">
        <f t="shared" si="3"/>
        <v/>
      </c>
      <c r="AW45" s="56">
        <f t="shared" si="4"/>
        <v>10</v>
      </c>
      <c r="AX45" s="56">
        <f t="shared" si="5"/>
        <v>5</v>
      </c>
      <c r="AY45" s="56">
        <v>0</v>
      </c>
      <c r="AZ45" s="56" t="str">
        <f t="shared" si="45"/>
        <v xml:space="preserve"> </v>
      </c>
      <c r="BA45" s="56">
        <v>40</v>
      </c>
      <c r="BB45" s="56" t="str">
        <f t="shared" si="6"/>
        <v/>
      </c>
      <c r="BC45" s="56" t="str">
        <f t="shared" si="25"/>
        <v>19000100</v>
      </c>
      <c r="BD45" s="56" t="str">
        <f t="shared" si="26"/>
        <v/>
      </c>
      <c r="BE45" s="56" t="str">
        <f t="shared" si="27"/>
        <v/>
      </c>
      <c r="BF45" s="56" t="str">
        <f t="shared" si="28"/>
        <v/>
      </c>
      <c r="BG45" s="56">
        <f t="shared" si="7"/>
        <v>0</v>
      </c>
      <c r="BH45" s="56">
        <f t="shared" si="8"/>
        <v>0</v>
      </c>
      <c r="BI45" s="56">
        <f t="shared" si="9"/>
        <v>2</v>
      </c>
      <c r="BJ45" s="41" t="str">
        <f t="shared" si="29"/>
        <v/>
      </c>
      <c r="BK45" s="41" t="str">
        <f t="shared" si="30"/>
        <v/>
      </c>
      <c r="BL45" s="41" t="str">
        <f t="shared" si="10"/>
        <v/>
      </c>
      <c r="BM45" s="41" t="str">
        <f t="shared" si="31"/>
        <v/>
      </c>
      <c r="BN45" s="41" t="str">
        <f t="shared" si="32"/>
        <v/>
      </c>
      <c r="BO45" s="41">
        <f t="shared" si="33"/>
        <v>0</v>
      </c>
      <c r="BP45" s="41" t="str">
        <f t="shared" si="34"/>
        <v/>
      </c>
      <c r="BQ45" s="41" t="str">
        <f t="shared" si="35"/>
        <v/>
      </c>
      <c r="BR45" s="41">
        <f t="shared" si="36"/>
        <v>0</v>
      </c>
      <c r="BS45" s="41" t="str">
        <f t="shared" si="37"/>
        <v/>
      </c>
      <c r="BT45" s="41" t="str">
        <f t="shared" si="38"/>
        <v/>
      </c>
      <c r="BU45" s="85" t="str">
        <f t="shared" si="11"/>
        <v>999:99.99</v>
      </c>
      <c r="BV45" s="85" t="str">
        <f t="shared" si="12"/>
        <v>999:99.99</v>
      </c>
      <c r="BW45" s="85" t="str">
        <f t="shared" si="39"/>
        <v>999:99.99</v>
      </c>
      <c r="BX45" s="89" t="str">
        <f t="shared" si="40"/>
        <v>1980/1/1</v>
      </c>
    </row>
    <row r="46" spans="1:76" ht="14.25" hidden="1" x14ac:dyDescent="0.15">
      <c r="A46" s="120" t="str">
        <f t="shared" si="41"/>
        <v/>
      </c>
      <c r="B46" s="59"/>
      <c r="C46" s="60"/>
      <c r="D46" s="60"/>
      <c r="E46" s="60" t="s">
        <v>221</v>
      </c>
      <c r="F46" s="78"/>
      <c r="G46" s="78"/>
      <c r="H46" s="78"/>
      <c r="I46" s="78"/>
      <c r="J46" s="61"/>
      <c r="K46" s="62"/>
      <c r="L46" s="62"/>
      <c r="M46" s="61"/>
      <c r="N46" s="62"/>
      <c r="O46" s="62"/>
      <c r="P46" s="61"/>
      <c r="Q46" s="61"/>
      <c r="R46" s="61"/>
      <c r="S46" s="61"/>
      <c r="T46" s="61"/>
      <c r="U46" s="62"/>
      <c r="V46" s="63"/>
      <c r="W46" s="62"/>
      <c r="X46" s="120" t="str">
        <f t="shared" si="14"/>
        <v/>
      </c>
      <c r="Y46" s="137"/>
      <c r="Z46" s="120" t="str">
        <f t="shared" si="15"/>
        <v/>
      </c>
      <c r="AA46" s="12"/>
      <c r="AB46" s="71">
        <f t="shared" si="42"/>
        <v>0</v>
      </c>
      <c r="AC46" s="71">
        <f t="shared" si="43"/>
        <v>0</v>
      </c>
      <c r="AD46" s="71">
        <f t="shared" si="18"/>
        <v>0</v>
      </c>
      <c r="AE46" s="71">
        <f t="shared" si="19"/>
        <v>0</v>
      </c>
      <c r="AF46" s="71">
        <f t="shared" si="20"/>
        <v>0</v>
      </c>
      <c r="AG46" s="72" t="str">
        <f>IF(F46="","",IF(V46="",申込書!$AB$6,LEFT(V46,2)&amp;RIGHT(V46,3)))</f>
        <v/>
      </c>
      <c r="AH46" s="72" t="str">
        <f t="shared" si="21"/>
        <v/>
      </c>
      <c r="AI46" s="72" t="str">
        <f t="shared" si="22"/>
        <v/>
      </c>
      <c r="AJ46" s="73"/>
      <c r="AK46" s="75" t="s">
        <v>78</v>
      </c>
      <c r="AL46" s="56">
        <v>330</v>
      </c>
      <c r="AQ46" s="40">
        <v>41</v>
      </c>
      <c r="AR46" s="40">
        <f t="shared" si="0"/>
        <v>0</v>
      </c>
      <c r="AS46" s="40" t="str">
        <f t="shared" si="1"/>
        <v/>
      </c>
      <c r="AT46" s="56">
        <f t="shared" si="44"/>
        <v>0</v>
      </c>
      <c r="AU46" s="56" t="str">
        <f t="shared" si="2"/>
        <v/>
      </c>
      <c r="AV46" s="56" t="str">
        <f t="shared" si="3"/>
        <v/>
      </c>
      <c r="AW46" s="56">
        <f t="shared" si="4"/>
        <v>10</v>
      </c>
      <c r="AX46" s="56">
        <f t="shared" si="5"/>
        <v>5</v>
      </c>
      <c r="AY46" s="56">
        <v>0</v>
      </c>
      <c r="AZ46" s="56" t="str">
        <f t="shared" si="45"/>
        <v xml:space="preserve"> </v>
      </c>
      <c r="BA46" s="56">
        <v>41</v>
      </c>
      <c r="BB46" s="56" t="str">
        <f t="shared" si="6"/>
        <v/>
      </c>
      <c r="BC46" s="56" t="str">
        <f t="shared" si="25"/>
        <v>19000100</v>
      </c>
      <c r="BD46" s="56" t="str">
        <f t="shared" si="26"/>
        <v/>
      </c>
      <c r="BE46" s="56" t="str">
        <f t="shared" si="27"/>
        <v/>
      </c>
      <c r="BF46" s="56" t="str">
        <f t="shared" si="28"/>
        <v/>
      </c>
      <c r="BG46" s="56">
        <f t="shared" si="7"/>
        <v>0</v>
      </c>
      <c r="BH46" s="56">
        <f t="shared" si="8"/>
        <v>0</v>
      </c>
      <c r="BI46" s="56">
        <f t="shared" si="9"/>
        <v>2</v>
      </c>
      <c r="BJ46" s="41" t="str">
        <f t="shared" si="29"/>
        <v/>
      </c>
      <c r="BK46" s="41" t="str">
        <f t="shared" si="30"/>
        <v/>
      </c>
      <c r="BL46" s="41" t="str">
        <f t="shared" si="10"/>
        <v/>
      </c>
      <c r="BM46" s="41" t="str">
        <f t="shared" si="31"/>
        <v/>
      </c>
      <c r="BN46" s="41" t="str">
        <f t="shared" si="32"/>
        <v/>
      </c>
      <c r="BO46" s="41">
        <f t="shared" si="33"/>
        <v>0</v>
      </c>
      <c r="BP46" s="41" t="str">
        <f t="shared" si="34"/>
        <v/>
      </c>
      <c r="BQ46" s="41" t="str">
        <f t="shared" si="35"/>
        <v/>
      </c>
      <c r="BR46" s="41">
        <f t="shared" si="36"/>
        <v>0</v>
      </c>
      <c r="BS46" s="41" t="str">
        <f t="shared" si="37"/>
        <v/>
      </c>
      <c r="BT46" s="41" t="str">
        <f t="shared" si="38"/>
        <v/>
      </c>
      <c r="BU46" s="85" t="str">
        <f t="shared" si="11"/>
        <v>999:99.99</v>
      </c>
      <c r="BV46" s="85" t="str">
        <f t="shared" si="12"/>
        <v>999:99.99</v>
      </c>
      <c r="BW46" s="85" t="str">
        <f t="shared" si="39"/>
        <v>999:99.99</v>
      </c>
      <c r="BX46" s="89" t="str">
        <f t="shared" si="40"/>
        <v>1980/1/1</v>
      </c>
    </row>
    <row r="47" spans="1:76" ht="14.25" hidden="1" x14ac:dyDescent="0.15">
      <c r="A47" s="120" t="str">
        <f t="shared" si="41"/>
        <v/>
      </c>
      <c r="B47" s="59"/>
      <c r="C47" s="60"/>
      <c r="D47" s="60"/>
      <c r="E47" s="60" t="s">
        <v>221</v>
      </c>
      <c r="F47" s="78"/>
      <c r="G47" s="78"/>
      <c r="H47" s="78"/>
      <c r="I47" s="78"/>
      <c r="J47" s="61"/>
      <c r="K47" s="62"/>
      <c r="L47" s="62"/>
      <c r="M47" s="61"/>
      <c r="N47" s="62"/>
      <c r="O47" s="62"/>
      <c r="P47" s="61"/>
      <c r="Q47" s="61"/>
      <c r="R47" s="61"/>
      <c r="S47" s="61"/>
      <c r="T47" s="61"/>
      <c r="U47" s="62"/>
      <c r="V47" s="63"/>
      <c r="W47" s="62"/>
      <c r="X47" s="120" t="str">
        <f t="shared" si="14"/>
        <v/>
      </c>
      <c r="Y47" s="137"/>
      <c r="Z47" s="120" t="str">
        <f t="shared" si="15"/>
        <v/>
      </c>
      <c r="AA47" s="12"/>
      <c r="AB47" s="71">
        <f t="shared" si="42"/>
        <v>0</v>
      </c>
      <c r="AC47" s="71">
        <f t="shared" si="43"/>
        <v>0</v>
      </c>
      <c r="AD47" s="71">
        <f t="shared" si="18"/>
        <v>0</v>
      </c>
      <c r="AE47" s="71">
        <f t="shared" si="19"/>
        <v>0</v>
      </c>
      <c r="AF47" s="71">
        <f t="shared" si="20"/>
        <v>0</v>
      </c>
      <c r="AG47" s="72" t="str">
        <f>IF(F47="","",IF(V47="",申込書!$AB$6,LEFT(V47,2)&amp;RIGHT(V47,3)))</f>
        <v/>
      </c>
      <c r="AH47" s="72" t="str">
        <f t="shared" si="21"/>
        <v/>
      </c>
      <c r="AI47" s="72" t="str">
        <f t="shared" si="22"/>
        <v/>
      </c>
      <c r="AJ47" s="73"/>
      <c r="AK47" s="75" t="s">
        <v>79</v>
      </c>
      <c r="AL47" s="56">
        <v>330</v>
      </c>
      <c r="AQ47" s="40">
        <v>42</v>
      </c>
      <c r="AR47" s="40">
        <f t="shared" si="0"/>
        <v>0</v>
      </c>
      <c r="AS47" s="40" t="str">
        <f t="shared" si="1"/>
        <v/>
      </c>
      <c r="AT47" s="56">
        <f t="shared" si="44"/>
        <v>0</v>
      </c>
      <c r="AU47" s="56" t="str">
        <f t="shared" si="2"/>
        <v/>
      </c>
      <c r="AV47" s="56" t="str">
        <f t="shared" si="3"/>
        <v/>
      </c>
      <c r="AW47" s="56">
        <f t="shared" si="4"/>
        <v>10</v>
      </c>
      <c r="AX47" s="56">
        <f t="shared" si="5"/>
        <v>5</v>
      </c>
      <c r="AY47" s="56">
        <v>0</v>
      </c>
      <c r="AZ47" s="56" t="str">
        <f t="shared" si="45"/>
        <v xml:space="preserve"> </v>
      </c>
      <c r="BA47" s="56">
        <v>42</v>
      </c>
      <c r="BB47" s="56" t="str">
        <f t="shared" si="6"/>
        <v/>
      </c>
      <c r="BC47" s="56" t="str">
        <f t="shared" si="25"/>
        <v>19000100</v>
      </c>
      <c r="BD47" s="56" t="str">
        <f t="shared" si="26"/>
        <v/>
      </c>
      <c r="BE47" s="56" t="str">
        <f t="shared" si="27"/>
        <v/>
      </c>
      <c r="BF47" s="56" t="str">
        <f t="shared" si="28"/>
        <v/>
      </c>
      <c r="BG47" s="56">
        <f t="shared" si="7"/>
        <v>0</v>
      </c>
      <c r="BH47" s="56">
        <f t="shared" si="8"/>
        <v>0</v>
      </c>
      <c r="BI47" s="56">
        <f t="shared" si="9"/>
        <v>2</v>
      </c>
      <c r="BJ47" s="41" t="str">
        <f t="shared" si="29"/>
        <v/>
      </c>
      <c r="BK47" s="41" t="str">
        <f t="shared" si="30"/>
        <v/>
      </c>
      <c r="BL47" s="41" t="str">
        <f t="shared" si="10"/>
        <v/>
      </c>
      <c r="BM47" s="41" t="str">
        <f t="shared" si="31"/>
        <v/>
      </c>
      <c r="BN47" s="41" t="str">
        <f t="shared" si="32"/>
        <v/>
      </c>
      <c r="BO47" s="41">
        <f t="shared" si="33"/>
        <v>0</v>
      </c>
      <c r="BP47" s="41" t="str">
        <f t="shared" si="34"/>
        <v/>
      </c>
      <c r="BQ47" s="41" t="str">
        <f t="shared" si="35"/>
        <v/>
      </c>
      <c r="BR47" s="41">
        <f t="shared" si="36"/>
        <v>0</v>
      </c>
      <c r="BS47" s="41" t="str">
        <f t="shared" si="37"/>
        <v/>
      </c>
      <c r="BT47" s="41" t="str">
        <f t="shared" si="38"/>
        <v/>
      </c>
      <c r="BU47" s="85" t="str">
        <f t="shared" si="11"/>
        <v>999:99.99</v>
      </c>
      <c r="BV47" s="85" t="str">
        <f t="shared" si="12"/>
        <v>999:99.99</v>
      </c>
      <c r="BW47" s="85" t="str">
        <f t="shared" si="39"/>
        <v>999:99.99</v>
      </c>
      <c r="BX47" s="89" t="str">
        <f t="shared" si="40"/>
        <v>1980/1/1</v>
      </c>
    </row>
    <row r="48" spans="1:76" ht="14.25" hidden="1" x14ac:dyDescent="0.15">
      <c r="A48" s="120" t="str">
        <f t="shared" si="41"/>
        <v/>
      </c>
      <c r="B48" s="59"/>
      <c r="C48" s="60"/>
      <c r="D48" s="60"/>
      <c r="E48" s="60" t="s">
        <v>221</v>
      </c>
      <c r="F48" s="78"/>
      <c r="G48" s="78"/>
      <c r="H48" s="78"/>
      <c r="I48" s="78"/>
      <c r="J48" s="61"/>
      <c r="K48" s="62"/>
      <c r="L48" s="62"/>
      <c r="M48" s="61"/>
      <c r="N48" s="62"/>
      <c r="O48" s="62"/>
      <c r="P48" s="61"/>
      <c r="Q48" s="61"/>
      <c r="R48" s="61"/>
      <c r="S48" s="61"/>
      <c r="T48" s="61"/>
      <c r="U48" s="62"/>
      <c r="V48" s="63"/>
      <c r="W48" s="62"/>
      <c r="X48" s="120" t="str">
        <f t="shared" si="14"/>
        <v/>
      </c>
      <c r="Y48" s="137"/>
      <c r="Z48" s="120" t="str">
        <f t="shared" si="15"/>
        <v/>
      </c>
      <c r="AA48" s="12"/>
      <c r="AB48" s="71">
        <f t="shared" si="42"/>
        <v>0</v>
      </c>
      <c r="AC48" s="71">
        <f t="shared" si="43"/>
        <v>0</v>
      </c>
      <c r="AD48" s="71">
        <f t="shared" si="18"/>
        <v>0</v>
      </c>
      <c r="AE48" s="71">
        <f t="shared" si="19"/>
        <v>0</v>
      </c>
      <c r="AF48" s="71">
        <f t="shared" si="20"/>
        <v>0</v>
      </c>
      <c r="AG48" s="72" t="str">
        <f>IF(F48="","",IF(V48="",申込書!$AB$6,LEFT(V48,2)&amp;RIGHT(V48,3)))</f>
        <v/>
      </c>
      <c r="AH48" s="72" t="str">
        <f t="shared" si="21"/>
        <v/>
      </c>
      <c r="AI48" s="72" t="str">
        <f t="shared" si="22"/>
        <v/>
      </c>
      <c r="AJ48" s="73"/>
      <c r="AK48" s="75" t="s">
        <v>80</v>
      </c>
      <c r="AL48" s="56">
        <v>330</v>
      </c>
      <c r="AQ48" s="40">
        <v>43</v>
      </c>
      <c r="AR48" s="40">
        <f t="shared" si="0"/>
        <v>0</v>
      </c>
      <c r="AS48" s="40" t="str">
        <f t="shared" si="1"/>
        <v/>
      </c>
      <c r="AT48" s="56">
        <f t="shared" si="44"/>
        <v>0</v>
      </c>
      <c r="AU48" s="56" t="str">
        <f t="shared" si="2"/>
        <v/>
      </c>
      <c r="AV48" s="56" t="str">
        <f t="shared" si="3"/>
        <v/>
      </c>
      <c r="AW48" s="56">
        <f>IF(BI48&lt;2,AX48,AX48+5)</f>
        <v>10</v>
      </c>
      <c r="AX48" s="56">
        <f>IF(BI48=0,IF(BB48="","",IF(BB48&lt;25,18,BB48-MOD(BB48,5))),IF(BB48&lt;9,1,IF(AND(BB48&gt;8,BB48&lt;11),2,IF(AND(BB48&gt;10,BB48&lt;13),3,IF(AND(BB48&gt;12,BB48&lt;15),4,5)))))</f>
        <v>5</v>
      </c>
      <c r="AY48" s="56">
        <v>0</v>
      </c>
      <c r="AZ48" s="56" t="str">
        <f t="shared" si="45"/>
        <v xml:space="preserve"> </v>
      </c>
      <c r="BA48" s="56">
        <v>43</v>
      </c>
      <c r="BB48" s="56" t="str">
        <f>IF(F48="","",INT(($AO$1-BC48)/10000))</f>
        <v/>
      </c>
      <c r="BC48" s="56" t="str">
        <f t="shared" si="25"/>
        <v>19000100</v>
      </c>
      <c r="BD48" s="56" t="str">
        <f t="shared" si="26"/>
        <v/>
      </c>
      <c r="BE48" s="56" t="str">
        <f t="shared" si="27"/>
        <v/>
      </c>
      <c r="BF48" s="56" t="str">
        <f t="shared" si="28"/>
        <v/>
      </c>
      <c r="BG48" s="56">
        <f t="shared" si="7"/>
        <v>0</v>
      </c>
      <c r="BH48" s="56">
        <f t="shared" si="8"/>
        <v>0</v>
      </c>
      <c r="BI48" s="56">
        <f t="shared" si="9"/>
        <v>2</v>
      </c>
      <c r="BJ48" s="41" t="str">
        <f t="shared" si="29"/>
        <v/>
      </c>
      <c r="BK48" s="41" t="str">
        <f t="shared" si="30"/>
        <v/>
      </c>
      <c r="BL48" s="41" t="str">
        <f t="shared" si="10"/>
        <v/>
      </c>
      <c r="BM48" s="41" t="str">
        <f t="shared" si="31"/>
        <v/>
      </c>
      <c r="BN48" s="41" t="str">
        <f t="shared" si="32"/>
        <v/>
      </c>
      <c r="BO48" s="41">
        <f t="shared" si="33"/>
        <v>0</v>
      </c>
      <c r="BP48" s="41" t="str">
        <f t="shared" si="34"/>
        <v/>
      </c>
      <c r="BQ48" s="41" t="str">
        <f t="shared" si="35"/>
        <v/>
      </c>
      <c r="BR48" s="41">
        <f t="shared" si="36"/>
        <v>0</v>
      </c>
      <c r="BS48" s="41" t="str">
        <f t="shared" si="37"/>
        <v/>
      </c>
      <c r="BT48" s="41" t="str">
        <f t="shared" si="38"/>
        <v/>
      </c>
      <c r="BU48" s="85" t="str">
        <f t="shared" si="11"/>
        <v>999:99.99</v>
      </c>
      <c r="BV48" s="85" t="str">
        <f t="shared" si="12"/>
        <v>999:99.99</v>
      </c>
      <c r="BW48" s="85" t="str">
        <f t="shared" si="39"/>
        <v>999:99.99</v>
      </c>
      <c r="BX48" s="89" t="str">
        <f t="shared" si="40"/>
        <v>1980/1/1</v>
      </c>
    </row>
    <row r="49" spans="1:76" ht="14.25" hidden="1" x14ac:dyDescent="0.15">
      <c r="A49" s="120" t="str">
        <f t="shared" si="41"/>
        <v/>
      </c>
      <c r="B49" s="59"/>
      <c r="C49" s="60"/>
      <c r="D49" s="60"/>
      <c r="E49" s="60" t="s">
        <v>221</v>
      </c>
      <c r="F49" s="78"/>
      <c r="G49" s="78"/>
      <c r="H49" s="78"/>
      <c r="I49" s="78"/>
      <c r="J49" s="61"/>
      <c r="K49" s="62"/>
      <c r="L49" s="62"/>
      <c r="M49" s="61"/>
      <c r="N49" s="62"/>
      <c r="O49" s="62"/>
      <c r="P49" s="61"/>
      <c r="Q49" s="61"/>
      <c r="R49" s="61"/>
      <c r="S49" s="61"/>
      <c r="T49" s="61"/>
      <c r="U49" s="62"/>
      <c r="V49" s="63"/>
      <c r="W49" s="62"/>
      <c r="X49" s="120" t="str">
        <f t="shared" si="14"/>
        <v/>
      </c>
      <c r="Y49" s="137"/>
      <c r="Z49" s="120" t="str">
        <f t="shared" si="15"/>
        <v/>
      </c>
      <c r="AA49" s="12"/>
      <c r="AB49" s="71">
        <f t="shared" si="42"/>
        <v>0</v>
      </c>
      <c r="AC49" s="71">
        <f t="shared" si="43"/>
        <v>0</v>
      </c>
      <c r="AD49" s="71">
        <f t="shared" si="18"/>
        <v>0</v>
      </c>
      <c r="AE49" s="71">
        <f t="shared" si="19"/>
        <v>0</v>
      </c>
      <c r="AF49" s="71">
        <f t="shared" si="20"/>
        <v>0</v>
      </c>
      <c r="AG49" s="72" t="str">
        <f>IF(F49="","",IF(V49="",申込書!$AB$6,LEFT(V49,2)&amp;RIGHT(V49,3)))</f>
        <v/>
      </c>
      <c r="AH49" s="72" t="str">
        <f t="shared" si="21"/>
        <v/>
      </c>
      <c r="AI49" s="72" t="str">
        <f t="shared" si="22"/>
        <v/>
      </c>
      <c r="AJ49" s="73"/>
      <c r="AK49" s="75" t="s">
        <v>81</v>
      </c>
      <c r="AL49" s="56">
        <v>335</v>
      </c>
      <c r="AQ49" s="40">
        <v>44</v>
      </c>
      <c r="AR49" s="40">
        <f t="shared" si="0"/>
        <v>0</v>
      </c>
      <c r="AS49" s="40" t="str">
        <f t="shared" si="1"/>
        <v/>
      </c>
      <c r="AT49" s="56">
        <f t="shared" si="44"/>
        <v>0</v>
      </c>
      <c r="AU49" s="56" t="str">
        <f t="shared" si="2"/>
        <v/>
      </c>
      <c r="AV49" s="56" t="str">
        <f t="shared" si="3"/>
        <v/>
      </c>
      <c r="AW49" s="56">
        <f t="shared" si="4"/>
        <v>10</v>
      </c>
      <c r="AX49" s="56">
        <f t="shared" si="5"/>
        <v>5</v>
      </c>
      <c r="AY49" s="56">
        <v>0</v>
      </c>
      <c r="AZ49" s="56" t="str">
        <f t="shared" si="45"/>
        <v xml:space="preserve"> </v>
      </c>
      <c r="BA49" s="56">
        <v>44</v>
      </c>
      <c r="BB49" s="56" t="str">
        <f t="shared" ref="BB49:BB105" si="46">IF(F49="","",INT(($AO$1-BC49)/10000))</f>
        <v/>
      </c>
      <c r="BC49" s="56" t="str">
        <f t="shared" si="25"/>
        <v>19000100</v>
      </c>
      <c r="BD49" s="56" t="str">
        <f t="shared" si="26"/>
        <v/>
      </c>
      <c r="BE49" s="56" t="str">
        <f t="shared" si="27"/>
        <v/>
      </c>
      <c r="BF49" s="56" t="str">
        <f t="shared" si="28"/>
        <v/>
      </c>
      <c r="BG49" s="56">
        <f t="shared" si="7"/>
        <v>0</v>
      </c>
      <c r="BH49" s="56">
        <f t="shared" si="8"/>
        <v>0</v>
      </c>
      <c r="BI49" s="56">
        <f t="shared" si="9"/>
        <v>2</v>
      </c>
      <c r="BJ49" s="41" t="str">
        <f t="shared" si="29"/>
        <v/>
      </c>
      <c r="BK49" s="41" t="str">
        <f t="shared" si="30"/>
        <v/>
      </c>
      <c r="BL49" s="41" t="str">
        <f t="shared" si="10"/>
        <v/>
      </c>
      <c r="BM49" s="41" t="str">
        <f t="shared" si="31"/>
        <v/>
      </c>
      <c r="BN49" s="41" t="str">
        <f t="shared" si="32"/>
        <v/>
      </c>
      <c r="BO49" s="41">
        <f t="shared" si="33"/>
        <v>0</v>
      </c>
      <c r="BP49" s="41" t="str">
        <f t="shared" si="34"/>
        <v/>
      </c>
      <c r="BQ49" s="41" t="str">
        <f t="shared" si="35"/>
        <v/>
      </c>
      <c r="BR49" s="41">
        <f t="shared" si="36"/>
        <v>0</v>
      </c>
      <c r="BS49" s="41" t="str">
        <f t="shared" si="37"/>
        <v/>
      </c>
      <c r="BT49" s="41" t="str">
        <f t="shared" si="38"/>
        <v/>
      </c>
      <c r="BU49" s="85" t="str">
        <f t="shared" si="11"/>
        <v>999:99.99</v>
      </c>
      <c r="BV49" s="85" t="str">
        <f t="shared" si="12"/>
        <v>999:99.99</v>
      </c>
      <c r="BW49" s="85" t="str">
        <f t="shared" si="39"/>
        <v>999:99.99</v>
      </c>
      <c r="BX49" s="89" t="str">
        <f t="shared" si="40"/>
        <v>1980/1/1</v>
      </c>
    </row>
    <row r="50" spans="1:76" ht="14.25" hidden="1" x14ac:dyDescent="0.15">
      <c r="A50" s="120" t="str">
        <f t="shared" si="41"/>
        <v/>
      </c>
      <c r="B50" s="59"/>
      <c r="C50" s="60"/>
      <c r="D50" s="60"/>
      <c r="E50" s="60" t="s">
        <v>221</v>
      </c>
      <c r="F50" s="78"/>
      <c r="G50" s="78"/>
      <c r="H50" s="78"/>
      <c r="I50" s="78"/>
      <c r="J50" s="61"/>
      <c r="K50" s="62"/>
      <c r="L50" s="62"/>
      <c r="M50" s="61"/>
      <c r="N50" s="62"/>
      <c r="O50" s="62"/>
      <c r="P50" s="61"/>
      <c r="Q50" s="61"/>
      <c r="R50" s="61"/>
      <c r="S50" s="61"/>
      <c r="T50" s="61"/>
      <c r="U50" s="62"/>
      <c r="V50" s="63"/>
      <c r="W50" s="62"/>
      <c r="X50" s="120" t="str">
        <f t="shared" si="14"/>
        <v/>
      </c>
      <c r="Y50" s="137"/>
      <c r="Z50" s="120" t="str">
        <f t="shared" si="15"/>
        <v/>
      </c>
      <c r="AA50" s="12"/>
      <c r="AB50" s="71">
        <f t="shared" si="42"/>
        <v>0</v>
      </c>
      <c r="AC50" s="71">
        <f t="shared" si="43"/>
        <v>0</v>
      </c>
      <c r="AD50" s="71">
        <f t="shared" si="18"/>
        <v>0</v>
      </c>
      <c r="AE50" s="71">
        <f t="shared" si="19"/>
        <v>0</v>
      </c>
      <c r="AF50" s="71">
        <f t="shared" si="20"/>
        <v>0</v>
      </c>
      <c r="AG50" s="72" t="str">
        <f>IF(F50="","",IF(V50="",申込書!$AB$6,LEFT(V50,2)&amp;RIGHT(V50,3)))</f>
        <v/>
      </c>
      <c r="AH50" s="72" t="str">
        <f t="shared" si="21"/>
        <v/>
      </c>
      <c r="AI50" s="72" t="str">
        <f t="shared" si="22"/>
        <v/>
      </c>
      <c r="AJ50" s="73"/>
      <c r="AK50" s="75" t="s">
        <v>82</v>
      </c>
      <c r="AL50" s="56">
        <v>340</v>
      </c>
      <c r="AQ50" s="40">
        <v>45</v>
      </c>
      <c r="AR50" s="40">
        <f t="shared" si="0"/>
        <v>0</v>
      </c>
      <c r="AS50" s="40" t="str">
        <f t="shared" si="1"/>
        <v/>
      </c>
      <c r="AT50" s="56">
        <f t="shared" si="44"/>
        <v>0</v>
      </c>
      <c r="AU50" s="56" t="str">
        <f t="shared" si="2"/>
        <v/>
      </c>
      <c r="AV50" s="56" t="str">
        <f t="shared" si="3"/>
        <v/>
      </c>
      <c r="AW50" s="56">
        <f t="shared" si="4"/>
        <v>10</v>
      </c>
      <c r="AX50" s="56">
        <f t="shared" si="5"/>
        <v>5</v>
      </c>
      <c r="AY50" s="56">
        <v>0</v>
      </c>
      <c r="AZ50" s="56" t="str">
        <f t="shared" si="45"/>
        <v xml:space="preserve"> </v>
      </c>
      <c r="BA50" s="56">
        <v>45</v>
      </c>
      <c r="BB50" s="56" t="str">
        <f t="shared" si="46"/>
        <v/>
      </c>
      <c r="BC50" s="56" t="str">
        <f t="shared" si="25"/>
        <v>19000100</v>
      </c>
      <c r="BD50" s="56" t="str">
        <f t="shared" si="26"/>
        <v/>
      </c>
      <c r="BE50" s="56" t="str">
        <f t="shared" si="27"/>
        <v/>
      </c>
      <c r="BF50" s="56" t="str">
        <f t="shared" si="28"/>
        <v/>
      </c>
      <c r="BG50" s="56">
        <f t="shared" si="7"/>
        <v>0</v>
      </c>
      <c r="BH50" s="56">
        <f t="shared" si="8"/>
        <v>0</v>
      </c>
      <c r="BI50" s="56">
        <f t="shared" si="9"/>
        <v>2</v>
      </c>
      <c r="BJ50" s="41" t="str">
        <f t="shared" si="29"/>
        <v/>
      </c>
      <c r="BK50" s="41" t="str">
        <f t="shared" si="30"/>
        <v/>
      </c>
      <c r="BL50" s="41" t="str">
        <f t="shared" si="10"/>
        <v/>
      </c>
      <c r="BM50" s="41" t="str">
        <f t="shared" si="31"/>
        <v/>
      </c>
      <c r="BN50" s="41" t="str">
        <f t="shared" si="32"/>
        <v/>
      </c>
      <c r="BO50" s="41">
        <f t="shared" si="33"/>
        <v>0</v>
      </c>
      <c r="BP50" s="41" t="str">
        <f t="shared" si="34"/>
        <v/>
      </c>
      <c r="BQ50" s="41" t="str">
        <f t="shared" si="35"/>
        <v/>
      </c>
      <c r="BR50" s="41">
        <f t="shared" si="36"/>
        <v>0</v>
      </c>
      <c r="BS50" s="41" t="str">
        <f t="shared" si="37"/>
        <v/>
      </c>
      <c r="BT50" s="41" t="str">
        <f t="shared" si="38"/>
        <v/>
      </c>
      <c r="BU50" s="85" t="str">
        <f t="shared" si="11"/>
        <v>999:99.99</v>
      </c>
      <c r="BV50" s="85" t="str">
        <f t="shared" si="12"/>
        <v>999:99.99</v>
      </c>
      <c r="BW50" s="85" t="str">
        <f t="shared" si="39"/>
        <v>999:99.99</v>
      </c>
      <c r="BX50" s="89" t="str">
        <f t="shared" si="40"/>
        <v>1980/1/1</v>
      </c>
    </row>
    <row r="51" spans="1:76" ht="14.25" hidden="1" x14ac:dyDescent="0.15">
      <c r="A51" s="120" t="str">
        <f t="shared" si="41"/>
        <v/>
      </c>
      <c r="B51" s="59"/>
      <c r="C51" s="60"/>
      <c r="D51" s="60"/>
      <c r="E51" s="60" t="s">
        <v>221</v>
      </c>
      <c r="F51" s="78"/>
      <c r="G51" s="78"/>
      <c r="H51" s="78"/>
      <c r="I51" s="78"/>
      <c r="J51" s="61"/>
      <c r="K51" s="62"/>
      <c r="L51" s="62"/>
      <c r="M51" s="61"/>
      <c r="N51" s="62"/>
      <c r="O51" s="62"/>
      <c r="P51" s="61"/>
      <c r="Q51" s="61"/>
      <c r="R51" s="61"/>
      <c r="S51" s="61"/>
      <c r="T51" s="61"/>
      <c r="U51" s="62"/>
      <c r="V51" s="63"/>
      <c r="W51" s="62"/>
      <c r="X51" s="120" t="str">
        <f t="shared" si="14"/>
        <v/>
      </c>
      <c r="Y51" s="137"/>
      <c r="Z51" s="120" t="str">
        <f t="shared" si="15"/>
        <v/>
      </c>
      <c r="AA51" s="12"/>
      <c r="AB51" s="71">
        <f t="shared" si="42"/>
        <v>0</v>
      </c>
      <c r="AC51" s="71">
        <f t="shared" si="43"/>
        <v>0</v>
      </c>
      <c r="AD51" s="71">
        <f t="shared" si="18"/>
        <v>0</v>
      </c>
      <c r="AE51" s="71">
        <f t="shared" si="19"/>
        <v>0</v>
      </c>
      <c r="AF51" s="71">
        <f t="shared" si="20"/>
        <v>0</v>
      </c>
      <c r="AG51" s="72" t="str">
        <f>IF(F51="","",IF(V51="",申込書!$AB$6,LEFT(V51,2)&amp;RIGHT(V51,3)))</f>
        <v/>
      </c>
      <c r="AH51" s="72" t="str">
        <f t="shared" si="21"/>
        <v/>
      </c>
      <c r="AI51" s="72" t="str">
        <f t="shared" si="22"/>
        <v/>
      </c>
      <c r="AJ51" s="73"/>
      <c r="AK51" s="75" t="s">
        <v>83</v>
      </c>
      <c r="AL51" s="56">
        <v>350</v>
      </c>
      <c r="AQ51" s="40">
        <v>46</v>
      </c>
      <c r="AR51" s="40">
        <f t="shared" si="0"/>
        <v>0</v>
      </c>
      <c r="AS51" s="40" t="str">
        <f t="shared" si="1"/>
        <v/>
      </c>
      <c r="AT51" s="56">
        <f t="shared" si="44"/>
        <v>0</v>
      </c>
      <c r="AU51" s="56" t="str">
        <f t="shared" si="2"/>
        <v/>
      </c>
      <c r="AV51" s="56" t="str">
        <f t="shared" si="3"/>
        <v/>
      </c>
      <c r="AW51" s="56">
        <f t="shared" si="4"/>
        <v>10</v>
      </c>
      <c r="AX51" s="56">
        <f t="shared" si="5"/>
        <v>5</v>
      </c>
      <c r="AY51" s="56">
        <v>0</v>
      </c>
      <c r="AZ51" s="56" t="str">
        <f t="shared" si="45"/>
        <v xml:space="preserve"> </v>
      </c>
      <c r="BA51" s="56">
        <v>46</v>
      </c>
      <c r="BB51" s="56" t="str">
        <f t="shared" si="46"/>
        <v/>
      </c>
      <c r="BC51" s="56" t="str">
        <f t="shared" si="25"/>
        <v>19000100</v>
      </c>
      <c r="BD51" s="56" t="str">
        <f t="shared" si="26"/>
        <v/>
      </c>
      <c r="BE51" s="56" t="str">
        <f t="shared" si="27"/>
        <v/>
      </c>
      <c r="BF51" s="56" t="str">
        <f t="shared" si="28"/>
        <v/>
      </c>
      <c r="BG51" s="56">
        <f t="shared" si="7"/>
        <v>0</v>
      </c>
      <c r="BH51" s="56">
        <f t="shared" si="8"/>
        <v>0</v>
      </c>
      <c r="BI51" s="56">
        <f t="shared" si="9"/>
        <v>2</v>
      </c>
      <c r="BJ51" s="41" t="str">
        <f t="shared" si="29"/>
        <v/>
      </c>
      <c r="BK51" s="41" t="str">
        <f t="shared" si="30"/>
        <v/>
      </c>
      <c r="BL51" s="41" t="str">
        <f t="shared" si="10"/>
        <v/>
      </c>
      <c r="BM51" s="41" t="str">
        <f t="shared" si="31"/>
        <v/>
      </c>
      <c r="BN51" s="41" t="str">
        <f t="shared" si="32"/>
        <v/>
      </c>
      <c r="BO51" s="41">
        <f t="shared" si="33"/>
        <v>0</v>
      </c>
      <c r="BP51" s="41" t="str">
        <f t="shared" si="34"/>
        <v/>
      </c>
      <c r="BQ51" s="41" t="str">
        <f t="shared" si="35"/>
        <v/>
      </c>
      <c r="BR51" s="41">
        <f t="shared" si="36"/>
        <v>0</v>
      </c>
      <c r="BS51" s="41" t="str">
        <f t="shared" si="37"/>
        <v/>
      </c>
      <c r="BT51" s="41" t="str">
        <f t="shared" si="38"/>
        <v/>
      </c>
      <c r="BU51" s="85" t="str">
        <f t="shared" si="11"/>
        <v>999:99.99</v>
      </c>
      <c r="BV51" s="85" t="str">
        <f t="shared" si="12"/>
        <v>999:99.99</v>
      </c>
      <c r="BW51" s="85" t="str">
        <f t="shared" si="39"/>
        <v>999:99.99</v>
      </c>
      <c r="BX51" s="89" t="str">
        <f t="shared" si="40"/>
        <v>1980/1/1</v>
      </c>
    </row>
    <row r="52" spans="1:76" ht="14.25" hidden="1" x14ac:dyDescent="0.15">
      <c r="A52" s="120" t="str">
        <f t="shared" si="41"/>
        <v/>
      </c>
      <c r="B52" s="59"/>
      <c r="C52" s="60"/>
      <c r="D52" s="60"/>
      <c r="E52" s="60" t="s">
        <v>221</v>
      </c>
      <c r="F52" s="78"/>
      <c r="G52" s="78"/>
      <c r="H52" s="78"/>
      <c r="I52" s="78"/>
      <c r="J52" s="61"/>
      <c r="K52" s="62"/>
      <c r="L52" s="62"/>
      <c r="M52" s="61"/>
      <c r="N52" s="62"/>
      <c r="O52" s="62"/>
      <c r="P52" s="61"/>
      <c r="Q52" s="61"/>
      <c r="R52" s="61"/>
      <c r="S52" s="61"/>
      <c r="T52" s="61"/>
      <c r="U52" s="62"/>
      <c r="V52" s="63"/>
      <c r="W52" s="62"/>
      <c r="X52" s="120" t="str">
        <f t="shared" si="14"/>
        <v/>
      </c>
      <c r="Y52" s="137"/>
      <c r="Z52" s="120" t="str">
        <f t="shared" si="15"/>
        <v/>
      </c>
      <c r="AA52" s="12"/>
      <c r="AB52" s="71">
        <f t="shared" si="42"/>
        <v>0</v>
      </c>
      <c r="AC52" s="71">
        <f t="shared" si="43"/>
        <v>0</v>
      </c>
      <c r="AD52" s="71">
        <f t="shared" si="18"/>
        <v>0</v>
      </c>
      <c r="AE52" s="71">
        <f t="shared" si="19"/>
        <v>0</v>
      </c>
      <c r="AF52" s="71">
        <f t="shared" si="20"/>
        <v>0</v>
      </c>
      <c r="AG52" s="72" t="str">
        <f>IF(F52="","",IF(V52="",申込書!$AB$6,LEFT(V52,2)&amp;RIGHT(V52,3)))</f>
        <v/>
      </c>
      <c r="AH52" s="72" t="str">
        <f t="shared" si="21"/>
        <v/>
      </c>
      <c r="AI52" s="72" t="str">
        <f t="shared" si="22"/>
        <v/>
      </c>
      <c r="AJ52" s="73"/>
      <c r="AK52" s="75" t="s">
        <v>84</v>
      </c>
      <c r="AL52" s="56">
        <v>400</v>
      </c>
      <c r="AQ52" s="40">
        <v>47</v>
      </c>
      <c r="AR52" s="40">
        <f t="shared" si="0"/>
        <v>0</v>
      </c>
      <c r="AS52" s="40" t="str">
        <f t="shared" si="1"/>
        <v/>
      </c>
      <c r="AT52" s="56">
        <f t="shared" si="44"/>
        <v>0</v>
      </c>
      <c r="AU52" s="56" t="str">
        <f t="shared" si="2"/>
        <v/>
      </c>
      <c r="AV52" s="56" t="str">
        <f t="shared" si="3"/>
        <v/>
      </c>
      <c r="AW52" s="56">
        <f t="shared" si="4"/>
        <v>10</v>
      </c>
      <c r="AX52" s="56">
        <f t="shared" si="5"/>
        <v>5</v>
      </c>
      <c r="AY52" s="56">
        <v>0</v>
      </c>
      <c r="AZ52" s="56" t="str">
        <f t="shared" si="45"/>
        <v xml:space="preserve"> </v>
      </c>
      <c r="BA52" s="56">
        <v>47</v>
      </c>
      <c r="BB52" s="56" t="str">
        <f t="shared" si="46"/>
        <v/>
      </c>
      <c r="BC52" s="56" t="str">
        <f t="shared" si="25"/>
        <v>19000100</v>
      </c>
      <c r="BD52" s="56" t="str">
        <f t="shared" si="26"/>
        <v/>
      </c>
      <c r="BE52" s="56" t="str">
        <f t="shared" si="27"/>
        <v/>
      </c>
      <c r="BF52" s="56" t="str">
        <f t="shared" si="28"/>
        <v/>
      </c>
      <c r="BG52" s="56">
        <f t="shared" si="7"/>
        <v>0</v>
      </c>
      <c r="BH52" s="56">
        <f t="shared" si="8"/>
        <v>0</v>
      </c>
      <c r="BI52" s="56">
        <f t="shared" si="9"/>
        <v>2</v>
      </c>
      <c r="BJ52" s="41" t="str">
        <f t="shared" si="29"/>
        <v/>
      </c>
      <c r="BK52" s="41" t="str">
        <f t="shared" si="30"/>
        <v/>
      </c>
      <c r="BL52" s="41" t="str">
        <f t="shared" si="10"/>
        <v/>
      </c>
      <c r="BM52" s="41" t="str">
        <f t="shared" si="31"/>
        <v/>
      </c>
      <c r="BN52" s="41" t="str">
        <f t="shared" si="32"/>
        <v/>
      </c>
      <c r="BO52" s="41">
        <f t="shared" si="33"/>
        <v>0</v>
      </c>
      <c r="BP52" s="41" t="str">
        <f t="shared" si="34"/>
        <v/>
      </c>
      <c r="BQ52" s="41" t="str">
        <f t="shared" si="35"/>
        <v/>
      </c>
      <c r="BR52" s="41">
        <f t="shared" si="36"/>
        <v>0</v>
      </c>
      <c r="BS52" s="41" t="str">
        <f t="shared" si="37"/>
        <v/>
      </c>
      <c r="BT52" s="41" t="str">
        <f t="shared" si="38"/>
        <v/>
      </c>
      <c r="BU52" s="85" t="str">
        <f t="shared" si="11"/>
        <v>999:99.99</v>
      </c>
      <c r="BV52" s="85" t="str">
        <f t="shared" si="12"/>
        <v>999:99.99</v>
      </c>
      <c r="BW52" s="85" t="str">
        <f t="shared" si="39"/>
        <v>999:99.99</v>
      </c>
      <c r="BX52" s="89" t="str">
        <f t="shared" si="40"/>
        <v>1980/1/1</v>
      </c>
    </row>
    <row r="53" spans="1:76" ht="14.25" hidden="1" x14ac:dyDescent="0.15">
      <c r="A53" s="120" t="str">
        <f t="shared" si="41"/>
        <v/>
      </c>
      <c r="B53" s="59"/>
      <c r="C53" s="60"/>
      <c r="D53" s="60"/>
      <c r="E53" s="60" t="s">
        <v>221</v>
      </c>
      <c r="F53" s="78"/>
      <c r="G53" s="78"/>
      <c r="H53" s="78"/>
      <c r="I53" s="78"/>
      <c r="J53" s="61"/>
      <c r="K53" s="62"/>
      <c r="L53" s="62"/>
      <c r="M53" s="61"/>
      <c r="N53" s="62"/>
      <c r="O53" s="62"/>
      <c r="P53" s="61"/>
      <c r="Q53" s="61"/>
      <c r="R53" s="61"/>
      <c r="S53" s="61"/>
      <c r="T53" s="61"/>
      <c r="U53" s="62"/>
      <c r="V53" s="63"/>
      <c r="W53" s="62"/>
      <c r="X53" s="120" t="str">
        <f t="shared" si="14"/>
        <v/>
      </c>
      <c r="Y53" s="137"/>
      <c r="Z53" s="120" t="str">
        <f t="shared" si="15"/>
        <v/>
      </c>
      <c r="AA53" s="12"/>
      <c r="AB53" s="71">
        <f t="shared" si="42"/>
        <v>0</v>
      </c>
      <c r="AC53" s="71">
        <f t="shared" si="43"/>
        <v>0</v>
      </c>
      <c r="AD53" s="71">
        <f t="shared" si="18"/>
        <v>0</v>
      </c>
      <c r="AE53" s="71">
        <f t="shared" si="19"/>
        <v>0</v>
      </c>
      <c r="AF53" s="71">
        <f t="shared" si="20"/>
        <v>0</v>
      </c>
      <c r="AG53" s="72" t="str">
        <f>IF(F53="","",IF(V53="",申込書!$AB$6,LEFT(V53,2)&amp;RIGHT(V53,3)))</f>
        <v/>
      </c>
      <c r="AH53" s="72" t="str">
        <f t="shared" si="21"/>
        <v/>
      </c>
      <c r="AI53" s="72" t="str">
        <f t="shared" si="22"/>
        <v/>
      </c>
      <c r="AJ53" s="73"/>
      <c r="AK53" s="75" t="s">
        <v>85</v>
      </c>
      <c r="AL53" s="56">
        <v>415</v>
      </c>
      <c r="AQ53" s="40">
        <v>48</v>
      </c>
      <c r="AR53" s="40">
        <f t="shared" si="0"/>
        <v>0</v>
      </c>
      <c r="AS53" s="40" t="str">
        <f t="shared" si="1"/>
        <v/>
      </c>
      <c r="AT53" s="56">
        <f t="shared" si="44"/>
        <v>0</v>
      </c>
      <c r="AU53" s="56" t="str">
        <f t="shared" si="2"/>
        <v/>
      </c>
      <c r="AV53" s="56" t="str">
        <f t="shared" si="3"/>
        <v/>
      </c>
      <c r="AW53" s="56">
        <f t="shared" si="4"/>
        <v>10</v>
      </c>
      <c r="AX53" s="56">
        <f t="shared" si="5"/>
        <v>5</v>
      </c>
      <c r="AY53" s="56">
        <v>0</v>
      </c>
      <c r="AZ53" s="56" t="str">
        <f t="shared" si="45"/>
        <v xml:space="preserve"> </v>
      </c>
      <c r="BA53" s="56">
        <v>48</v>
      </c>
      <c r="BB53" s="56" t="str">
        <f t="shared" si="46"/>
        <v/>
      </c>
      <c r="BC53" s="56" t="str">
        <f t="shared" si="25"/>
        <v>19000100</v>
      </c>
      <c r="BD53" s="56" t="str">
        <f t="shared" si="26"/>
        <v/>
      </c>
      <c r="BE53" s="56" t="str">
        <f t="shared" si="27"/>
        <v/>
      </c>
      <c r="BF53" s="56" t="str">
        <f t="shared" si="28"/>
        <v/>
      </c>
      <c r="BG53" s="56">
        <f t="shared" si="7"/>
        <v>0</v>
      </c>
      <c r="BH53" s="56">
        <f t="shared" si="8"/>
        <v>0</v>
      </c>
      <c r="BI53" s="56">
        <f t="shared" si="9"/>
        <v>2</v>
      </c>
      <c r="BJ53" s="41" t="str">
        <f t="shared" si="29"/>
        <v/>
      </c>
      <c r="BK53" s="41" t="str">
        <f t="shared" si="30"/>
        <v/>
      </c>
      <c r="BL53" s="41" t="str">
        <f t="shared" si="10"/>
        <v/>
      </c>
      <c r="BM53" s="41" t="str">
        <f t="shared" si="31"/>
        <v/>
      </c>
      <c r="BN53" s="41" t="str">
        <f t="shared" si="32"/>
        <v/>
      </c>
      <c r="BO53" s="41">
        <f t="shared" si="33"/>
        <v>0</v>
      </c>
      <c r="BP53" s="41" t="str">
        <f t="shared" si="34"/>
        <v/>
      </c>
      <c r="BQ53" s="41" t="str">
        <f t="shared" si="35"/>
        <v/>
      </c>
      <c r="BR53" s="41">
        <f t="shared" si="36"/>
        <v>0</v>
      </c>
      <c r="BS53" s="41" t="str">
        <f t="shared" si="37"/>
        <v/>
      </c>
      <c r="BT53" s="41" t="str">
        <f t="shared" si="38"/>
        <v/>
      </c>
      <c r="BU53" s="85" t="str">
        <f t="shared" si="11"/>
        <v>999:99.99</v>
      </c>
      <c r="BV53" s="85" t="str">
        <f t="shared" si="12"/>
        <v>999:99.99</v>
      </c>
      <c r="BW53" s="85" t="str">
        <f t="shared" si="39"/>
        <v>999:99.99</v>
      </c>
      <c r="BX53" s="89" t="str">
        <f t="shared" si="40"/>
        <v>1980/1/1</v>
      </c>
    </row>
    <row r="54" spans="1:76" ht="14.25" hidden="1" x14ac:dyDescent="0.15">
      <c r="A54" s="120" t="str">
        <f t="shared" si="41"/>
        <v/>
      </c>
      <c r="B54" s="59"/>
      <c r="C54" s="60"/>
      <c r="D54" s="60"/>
      <c r="E54" s="60" t="s">
        <v>221</v>
      </c>
      <c r="F54" s="78"/>
      <c r="G54" s="78"/>
      <c r="H54" s="78"/>
      <c r="I54" s="78"/>
      <c r="J54" s="61"/>
      <c r="K54" s="62"/>
      <c r="L54" s="62"/>
      <c r="M54" s="61"/>
      <c r="N54" s="62"/>
      <c r="O54" s="62"/>
      <c r="P54" s="61"/>
      <c r="Q54" s="61"/>
      <c r="R54" s="61"/>
      <c r="S54" s="61"/>
      <c r="T54" s="61"/>
      <c r="U54" s="62"/>
      <c r="V54" s="63"/>
      <c r="W54" s="62"/>
      <c r="X54" s="120" t="str">
        <f t="shared" si="14"/>
        <v/>
      </c>
      <c r="Y54" s="137"/>
      <c r="Z54" s="120" t="str">
        <f t="shared" si="15"/>
        <v/>
      </c>
      <c r="AA54" s="12"/>
      <c r="AB54" s="71">
        <f t="shared" si="42"/>
        <v>0</v>
      </c>
      <c r="AC54" s="71">
        <f t="shared" si="43"/>
        <v>0</v>
      </c>
      <c r="AD54" s="71">
        <f t="shared" si="18"/>
        <v>0</v>
      </c>
      <c r="AE54" s="71">
        <f t="shared" si="19"/>
        <v>0</v>
      </c>
      <c r="AF54" s="71">
        <f t="shared" si="20"/>
        <v>0</v>
      </c>
      <c r="AG54" s="72" t="str">
        <f>IF(F54="","",IF(V54="",申込書!$AB$6,LEFT(V54,2)&amp;RIGHT(V54,3)))</f>
        <v/>
      </c>
      <c r="AH54" s="72" t="str">
        <f t="shared" si="21"/>
        <v/>
      </c>
      <c r="AI54" s="72" t="str">
        <f t="shared" si="22"/>
        <v/>
      </c>
      <c r="AJ54" s="73"/>
      <c r="AK54" s="75" t="s">
        <v>86</v>
      </c>
      <c r="AL54" s="56">
        <v>430</v>
      </c>
      <c r="AQ54" s="40">
        <v>49</v>
      </c>
      <c r="AR54" s="40">
        <f>IF(OR(AU54="",BH54=5),AR53,AR53+1)</f>
        <v>0</v>
      </c>
      <c r="AS54" s="40" t="str">
        <f t="shared" si="1"/>
        <v/>
      </c>
      <c r="AT54" s="56">
        <f t="shared" si="44"/>
        <v>0</v>
      </c>
      <c r="AU54" s="56" t="str">
        <f t="shared" si="2"/>
        <v/>
      </c>
      <c r="AV54" s="56" t="str">
        <f t="shared" si="3"/>
        <v/>
      </c>
      <c r="AW54" s="56">
        <f t="shared" si="4"/>
        <v>10</v>
      </c>
      <c r="AX54" s="56">
        <f t="shared" si="5"/>
        <v>5</v>
      </c>
      <c r="AY54" s="56">
        <v>0</v>
      </c>
      <c r="AZ54" s="56" t="str">
        <f t="shared" si="45"/>
        <v xml:space="preserve"> </v>
      </c>
      <c r="BA54" s="56">
        <v>49</v>
      </c>
      <c r="BB54" s="56" t="str">
        <f t="shared" si="46"/>
        <v/>
      </c>
      <c r="BC54" s="56" t="str">
        <f t="shared" si="25"/>
        <v>19000100</v>
      </c>
      <c r="BD54" s="56" t="str">
        <f t="shared" si="26"/>
        <v/>
      </c>
      <c r="BE54" s="56" t="str">
        <f t="shared" si="27"/>
        <v/>
      </c>
      <c r="BF54" s="56" t="str">
        <f t="shared" si="28"/>
        <v/>
      </c>
      <c r="BG54" s="56">
        <f t="shared" si="7"/>
        <v>0</v>
      </c>
      <c r="BH54" s="56">
        <f t="shared" si="8"/>
        <v>0</v>
      </c>
      <c r="BI54" s="56">
        <f t="shared" si="9"/>
        <v>2</v>
      </c>
      <c r="BJ54" s="41" t="str">
        <f t="shared" si="29"/>
        <v/>
      </c>
      <c r="BK54" s="41" t="str">
        <f t="shared" si="30"/>
        <v/>
      </c>
      <c r="BL54" s="41" t="str">
        <f t="shared" si="10"/>
        <v/>
      </c>
      <c r="BM54" s="41" t="str">
        <f t="shared" si="31"/>
        <v/>
      </c>
      <c r="BN54" s="41" t="str">
        <f t="shared" si="32"/>
        <v/>
      </c>
      <c r="BO54" s="41">
        <f t="shared" si="33"/>
        <v>0</v>
      </c>
      <c r="BP54" s="41" t="str">
        <f t="shared" si="34"/>
        <v/>
      </c>
      <c r="BQ54" s="41" t="str">
        <f t="shared" si="35"/>
        <v/>
      </c>
      <c r="BR54" s="41">
        <f t="shared" si="36"/>
        <v>0</v>
      </c>
      <c r="BS54" s="41" t="str">
        <f t="shared" si="37"/>
        <v/>
      </c>
      <c r="BT54" s="41" t="str">
        <f t="shared" si="38"/>
        <v/>
      </c>
      <c r="BU54" s="85" t="str">
        <f t="shared" si="11"/>
        <v>999:99.99</v>
      </c>
      <c r="BV54" s="85" t="str">
        <f t="shared" si="12"/>
        <v>999:99.99</v>
      </c>
      <c r="BW54" s="85" t="str">
        <f t="shared" si="39"/>
        <v>999:99.99</v>
      </c>
      <c r="BX54" s="89" t="str">
        <f t="shared" si="40"/>
        <v>1980/1/1</v>
      </c>
    </row>
    <row r="55" spans="1:76" ht="14.25" hidden="1" x14ac:dyDescent="0.15">
      <c r="A55" s="120" t="str">
        <f t="shared" si="41"/>
        <v/>
      </c>
      <c r="B55" s="59"/>
      <c r="C55" s="60"/>
      <c r="D55" s="60"/>
      <c r="E55" s="60" t="s">
        <v>221</v>
      </c>
      <c r="F55" s="78"/>
      <c r="G55" s="78"/>
      <c r="H55" s="78"/>
      <c r="I55" s="78"/>
      <c r="J55" s="61"/>
      <c r="K55" s="62"/>
      <c r="L55" s="62"/>
      <c r="M55" s="61"/>
      <c r="N55" s="62"/>
      <c r="O55" s="62"/>
      <c r="P55" s="61"/>
      <c r="Q55" s="61"/>
      <c r="R55" s="61"/>
      <c r="S55" s="61"/>
      <c r="T55" s="61"/>
      <c r="U55" s="62"/>
      <c r="V55" s="63"/>
      <c r="W55" s="62"/>
      <c r="X55" s="120" t="str">
        <f t="shared" si="14"/>
        <v/>
      </c>
      <c r="Y55" s="137"/>
      <c r="Z55" s="120" t="str">
        <f t="shared" si="15"/>
        <v/>
      </c>
      <c r="AA55" s="12"/>
      <c r="AB55" s="71">
        <f t="shared" si="42"/>
        <v>0</v>
      </c>
      <c r="AC55" s="71">
        <f t="shared" si="43"/>
        <v>0</v>
      </c>
      <c r="AD55" s="71">
        <f t="shared" si="18"/>
        <v>0</v>
      </c>
      <c r="AE55" s="71">
        <f t="shared" si="19"/>
        <v>0</v>
      </c>
      <c r="AF55" s="71">
        <f t="shared" si="20"/>
        <v>0</v>
      </c>
      <c r="AG55" s="72" t="str">
        <f>IF(F55="","",IF(V55="",申込書!$AB$6,LEFT(V55,2)&amp;RIGHT(V55,3)))</f>
        <v/>
      </c>
      <c r="AH55" s="72" t="str">
        <f t="shared" si="21"/>
        <v/>
      </c>
      <c r="AI55" s="72" t="str">
        <f t="shared" si="22"/>
        <v/>
      </c>
      <c r="AJ55" s="73"/>
      <c r="AK55" s="75" t="s">
        <v>87</v>
      </c>
      <c r="AL55" s="56">
        <v>500</v>
      </c>
      <c r="AQ55" s="40">
        <v>50</v>
      </c>
      <c r="AR55" s="40">
        <f t="shared" ref="AR55:AR118" si="47">IF(OR(AU55="",BH55=5),AR54,AR54+1)</f>
        <v>0</v>
      </c>
      <c r="AS55" s="40" t="str">
        <f t="shared" si="1"/>
        <v/>
      </c>
      <c r="AT55" s="56">
        <f t="shared" si="44"/>
        <v>0</v>
      </c>
      <c r="AU55" s="56" t="str">
        <f t="shared" si="2"/>
        <v/>
      </c>
      <c r="AV55" s="56" t="str">
        <f t="shared" si="3"/>
        <v/>
      </c>
      <c r="AW55" s="56">
        <f t="shared" si="4"/>
        <v>10</v>
      </c>
      <c r="AX55" s="56">
        <f t="shared" si="5"/>
        <v>5</v>
      </c>
      <c r="AY55" s="56">
        <v>0</v>
      </c>
      <c r="AZ55" s="56" t="str">
        <f t="shared" si="45"/>
        <v xml:space="preserve"> </v>
      </c>
      <c r="BA55" s="56">
        <v>50</v>
      </c>
      <c r="BB55" s="56" t="str">
        <f t="shared" si="46"/>
        <v/>
      </c>
      <c r="BC55" s="56" t="str">
        <f t="shared" si="25"/>
        <v>19000100</v>
      </c>
      <c r="BD55" s="56" t="str">
        <f t="shared" si="26"/>
        <v/>
      </c>
      <c r="BE55" s="56" t="str">
        <f t="shared" si="27"/>
        <v/>
      </c>
      <c r="BF55" s="56" t="str">
        <f t="shared" si="28"/>
        <v/>
      </c>
      <c r="BG55" s="56">
        <f t="shared" si="7"/>
        <v>0</v>
      </c>
      <c r="BH55" s="56">
        <f t="shared" si="8"/>
        <v>0</v>
      </c>
      <c r="BI55" s="56">
        <f t="shared" si="9"/>
        <v>2</v>
      </c>
      <c r="BJ55" s="41" t="str">
        <f t="shared" si="29"/>
        <v/>
      </c>
      <c r="BK55" s="41" t="str">
        <f t="shared" si="30"/>
        <v/>
      </c>
      <c r="BL55" s="41" t="str">
        <f t="shared" si="10"/>
        <v/>
      </c>
      <c r="BM55" s="41" t="str">
        <f t="shared" si="31"/>
        <v/>
      </c>
      <c r="BN55" s="41" t="str">
        <f t="shared" si="32"/>
        <v/>
      </c>
      <c r="BO55" s="41">
        <f t="shared" si="33"/>
        <v>0</v>
      </c>
      <c r="BP55" s="41" t="str">
        <f t="shared" si="34"/>
        <v/>
      </c>
      <c r="BQ55" s="41" t="str">
        <f t="shared" si="35"/>
        <v/>
      </c>
      <c r="BR55" s="41">
        <f t="shared" si="36"/>
        <v>0</v>
      </c>
      <c r="BS55" s="41" t="str">
        <f t="shared" si="37"/>
        <v/>
      </c>
      <c r="BT55" s="41" t="str">
        <f t="shared" si="38"/>
        <v/>
      </c>
      <c r="BU55" s="85" t="str">
        <f t="shared" si="11"/>
        <v>999:99.99</v>
      </c>
      <c r="BV55" s="85" t="str">
        <f t="shared" si="12"/>
        <v>999:99.99</v>
      </c>
      <c r="BW55" s="85" t="str">
        <f t="shared" si="39"/>
        <v>999:99.99</v>
      </c>
      <c r="BX55" s="89" t="str">
        <f t="shared" si="40"/>
        <v>1980/1/1</v>
      </c>
    </row>
    <row r="56" spans="1:76" ht="14.25" hidden="1" x14ac:dyDescent="0.15">
      <c r="A56" s="120" t="str">
        <f t="shared" si="41"/>
        <v/>
      </c>
      <c r="B56" s="97"/>
      <c r="C56" s="60"/>
      <c r="D56" s="60"/>
      <c r="E56" s="60" t="s">
        <v>221</v>
      </c>
      <c r="F56" s="78"/>
      <c r="G56" s="78"/>
      <c r="H56" s="78"/>
      <c r="I56" s="78"/>
      <c r="J56" s="61"/>
      <c r="K56" s="62"/>
      <c r="L56" s="62"/>
      <c r="M56" s="61"/>
      <c r="N56" s="62"/>
      <c r="O56" s="62"/>
      <c r="P56" s="61"/>
      <c r="Q56" s="61"/>
      <c r="R56" s="61"/>
      <c r="S56" s="61"/>
      <c r="T56" s="61"/>
      <c r="U56" s="62"/>
      <c r="V56" s="63"/>
      <c r="W56" s="62"/>
      <c r="X56" s="120" t="str">
        <f t="shared" si="14"/>
        <v/>
      </c>
      <c r="Y56" s="137"/>
      <c r="Z56" s="120" t="str">
        <f t="shared" si="15"/>
        <v/>
      </c>
      <c r="AA56" s="12"/>
      <c r="AB56" s="71">
        <f t="shared" si="42"/>
        <v>0</v>
      </c>
      <c r="AC56" s="71">
        <f t="shared" si="43"/>
        <v>0</v>
      </c>
      <c r="AD56" s="71">
        <f t="shared" si="18"/>
        <v>0</v>
      </c>
      <c r="AE56" s="71">
        <f t="shared" si="19"/>
        <v>0</v>
      </c>
      <c r="AF56" s="71">
        <f t="shared" si="20"/>
        <v>0</v>
      </c>
      <c r="AG56" s="72" t="str">
        <f>IF(F56="","",IF(V56="",申込書!$AB$6,LEFT(V56,2)&amp;RIGHT(V56,3)))</f>
        <v/>
      </c>
      <c r="AH56" s="72" t="str">
        <f t="shared" si="21"/>
        <v/>
      </c>
      <c r="AI56" s="72" t="str">
        <f t="shared" si="22"/>
        <v/>
      </c>
      <c r="AJ56" s="73"/>
      <c r="AK56" s="75" t="s">
        <v>88</v>
      </c>
      <c r="AL56" s="56">
        <v>600</v>
      </c>
      <c r="AQ56" s="40">
        <v>51</v>
      </c>
      <c r="AR56" s="40">
        <f t="shared" si="47"/>
        <v>0</v>
      </c>
      <c r="AS56" s="40" t="str">
        <f t="shared" si="1"/>
        <v/>
      </c>
      <c r="AT56" s="56">
        <f t="shared" si="44"/>
        <v>0</v>
      </c>
      <c r="AU56" s="56" t="str">
        <f t="shared" si="2"/>
        <v/>
      </c>
      <c r="AV56" s="56" t="str">
        <f t="shared" si="3"/>
        <v/>
      </c>
      <c r="AW56" s="56">
        <f t="shared" si="4"/>
        <v>10</v>
      </c>
      <c r="AX56" s="56">
        <f t="shared" si="5"/>
        <v>5</v>
      </c>
      <c r="AY56" s="56">
        <v>0</v>
      </c>
      <c r="AZ56" s="56" t="str">
        <f t="shared" si="45"/>
        <v xml:space="preserve"> </v>
      </c>
      <c r="BA56" s="56">
        <v>51</v>
      </c>
      <c r="BB56" s="56" t="str">
        <f t="shared" si="46"/>
        <v/>
      </c>
      <c r="BC56" s="56" t="str">
        <f t="shared" si="25"/>
        <v>19000100</v>
      </c>
      <c r="BD56" s="56" t="str">
        <f t="shared" si="26"/>
        <v/>
      </c>
      <c r="BE56" s="56" t="str">
        <f t="shared" si="27"/>
        <v/>
      </c>
      <c r="BF56" s="56" t="str">
        <f t="shared" si="28"/>
        <v/>
      </c>
      <c r="BG56" s="56">
        <f t="shared" si="7"/>
        <v>0</v>
      </c>
      <c r="BH56" s="56">
        <f t="shared" si="8"/>
        <v>0</v>
      </c>
      <c r="BI56" s="56">
        <f t="shared" si="9"/>
        <v>2</v>
      </c>
      <c r="BJ56" s="41" t="str">
        <f t="shared" si="29"/>
        <v/>
      </c>
      <c r="BK56" s="41" t="str">
        <f t="shared" si="30"/>
        <v/>
      </c>
      <c r="BL56" s="41" t="str">
        <f t="shared" si="10"/>
        <v/>
      </c>
      <c r="BM56" s="41" t="str">
        <f t="shared" si="31"/>
        <v/>
      </c>
      <c r="BN56" s="41" t="str">
        <f t="shared" si="32"/>
        <v/>
      </c>
      <c r="BO56" s="41">
        <f t="shared" si="33"/>
        <v>0</v>
      </c>
      <c r="BP56" s="41" t="str">
        <f t="shared" si="34"/>
        <v/>
      </c>
      <c r="BQ56" s="41" t="str">
        <f t="shared" si="35"/>
        <v/>
      </c>
      <c r="BR56" s="41">
        <f t="shared" si="36"/>
        <v>0</v>
      </c>
      <c r="BS56" s="41" t="str">
        <f t="shared" si="37"/>
        <v/>
      </c>
      <c r="BT56" s="41" t="str">
        <f t="shared" si="38"/>
        <v/>
      </c>
      <c r="BU56" s="85" t="str">
        <f t="shared" si="11"/>
        <v>999:99.99</v>
      </c>
      <c r="BV56" s="85" t="str">
        <f t="shared" si="12"/>
        <v>999:99.99</v>
      </c>
      <c r="BW56" s="85" t="str">
        <f t="shared" si="39"/>
        <v>999:99.99</v>
      </c>
      <c r="BX56" s="89" t="str">
        <f t="shared" si="40"/>
        <v>1980/1/1</v>
      </c>
    </row>
    <row r="57" spans="1:76" ht="14.25" hidden="1" x14ac:dyDescent="0.15">
      <c r="A57" s="120" t="str">
        <f t="shared" si="41"/>
        <v/>
      </c>
      <c r="B57" s="59"/>
      <c r="C57" s="60"/>
      <c r="D57" s="60"/>
      <c r="E57" s="60" t="s">
        <v>221</v>
      </c>
      <c r="F57" s="78"/>
      <c r="G57" s="78"/>
      <c r="H57" s="78"/>
      <c r="I57" s="78"/>
      <c r="J57" s="61"/>
      <c r="K57" s="62"/>
      <c r="L57" s="62"/>
      <c r="M57" s="61"/>
      <c r="N57" s="62"/>
      <c r="O57" s="62"/>
      <c r="P57" s="61"/>
      <c r="Q57" s="61"/>
      <c r="R57" s="61"/>
      <c r="S57" s="61"/>
      <c r="T57" s="61"/>
      <c r="U57" s="62"/>
      <c r="V57" s="63"/>
      <c r="W57" s="62"/>
      <c r="X57" s="120" t="str">
        <f t="shared" si="14"/>
        <v/>
      </c>
      <c r="Y57" s="137"/>
      <c r="Z57" s="120" t="str">
        <f t="shared" si="15"/>
        <v/>
      </c>
      <c r="AA57" s="12"/>
      <c r="AB57" s="71">
        <f t="shared" si="42"/>
        <v>0</v>
      </c>
      <c r="AC57" s="71">
        <f t="shared" si="43"/>
        <v>0</v>
      </c>
      <c r="AD57" s="71">
        <f t="shared" si="18"/>
        <v>0</v>
      </c>
      <c r="AE57" s="71">
        <f t="shared" si="19"/>
        <v>0</v>
      </c>
      <c r="AF57" s="71">
        <f t="shared" si="20"/>
        <v>0</v>
      </c>
      <c r="AG57" s="72" t="str">
        <f>IF(F57="","",IF(V57="",申込書!$AB$6,LEFT(V57,2)&amp;RIGHT(V57,3)))</f>
        <v/>
      </c>
      <c r="AH57" s="72" t="str">
        <f t="shared" si="21"/>
        <v/>
      </c>
      <c r="AI57" s="72" t="str">
        <f t="shared" si="22"/>
        <v/>
      </c>
      <c r="AJ57" s="73"/>
      <c r="AK57" s="75" t="s">
        <v>89</v>
      </c>
      <c r="AL57" s="56">
        <v>700</v>
      </c>
      <c r="AQ57" s="40">
        <v>52</v>
      </c>
      <c r="AR57" s="40">
        <f t="shared" si="47"/>
        <v>0</v>
      </c>
      <c r="AS57" s="40" t="str">
        <f t="shared" si="1"/>
        <v/>
      </c>
      <c r="AT57" s="56">
        <f t="shared" si="44"/>
        <v>0</v>
      </c>
      <c r="AU57" s="56" t="str">
        <f t="shared" si="2"/>
        <v/>
      </c>
      <c r="AV57" s="56" t="str">
        <f t="shared" si="3"/>
        <v/>
      </c>
      <c r="AW57" s="56">
        <f t="shared" si="4"/>
        <v>10</v>
      </c>
      <c r="AX57" s="56">
        <f t="shared" si="5"/>
        <v>5</v>
      </c>
      <c r="AY57" s="56">
        <v>0</v>
      </c>
      <c r="AZ57" s="56" t="str">
        <f t="shared" si="45"/>
        <v xml:space="preserve"> </v>
      </c>
      <c r="BA57" s="56">
        <v>52</v>
      </c>
      <c r="BB57" s="56" t="str">
        <f t="shared" si="46"/>
        <v/>
      </c>
      <c r="BC57" s="56" t="str">
        <f t="shared" si="25"/>
        <v>19000100</v>
      </c>
      <c r="BD57" s="56" t="str">
        <f t="shared" si="26"/>
        <v/>
      </c>
      <c r="BE57" s="56" t="str">
        <f t="shared" si="27"/>
        <v/>
      </c>
      <c r="BF57" s="56" t="str">
        <f t="shared" si="28"/>
        <v/>
      </c>
      <c r="BG57" s="56">
        <f t="shared" si="7"/>
        <v>0</v>
      </c>
      <c r="BH57" s="56">
        <f t="shared" si="8"/>
        <v>0</v>
      </c>
      <c r="BI57" s="56">
        <f t="shared" si="9"/>
        <v>2</v>
      </c>
      <c r="BJ57" s="41" t="str">
        <f t="shared" si="29"/>
        <v/>
      </c>
      <c r="BK57" s="41" t="str">
        <f t="shared" si="30"/>
        <v/>
      </c>
      <c r="BL57" s="41" t="str">
        <f t="shared" si="10"/>
        <v/>
      </c>
      <c r="BM57" s="41" t="str">
        <f t="shared" si="31"/>
        <v/>
      </c>
      <c r="BN57" s="41" t="str">
        <f t="shared" si="32"/>
        <v/>
      </c>
      <c r="BO57" s="41">
        <f t="shared" si="33"/>
        <v>0</v>
      </c>
      <c r="BP57" s="41" t="str">
        <f t="shared" si="34"/>
        <v/>
      </c>
      <c r="BQ57" s="41" t="str">
        <f t="shared" si="35"/>
        <v/>
      </c>
      <c r="BR57" s="41">
        <f t="shared" si="36"/>
        <v>0</v>
      </c>
      <c r="BS57" s="41" t="str">
        <f t="shared" si="37"/>
        <v/>
      </c>
      <c r="BT57" s="41" t="str">
        <f t="shared" si="38"/>
        <v/>
      </c>
      <c r="BU57" s="85" t="str">
        <f t="shared" si="11"/>
        <v>999:99.99</v>
      </c>
      <c r="BV57" s="85" t="str">
        <f t="shared" si="12"/>
        <v>999:99.99</v>
      </c>
      <c r="BW57" s="85" t="str">
        <f t="shared" si="39"/>
        <v>999:99.99</v>
      </c>
      <c r="BX57" s="89" t="str">
        <f t="shared" si="40"/>
        <v>1980/1/1</v>
      </c>
    </row>
    <row r="58" spans="1:76" ht="14.25" hidden="1" x14ac:dyDescent="0.15">
      <c r="A58" s="120" t="str">
        <f t="shared" si="41"/>
        <v/>
      </c>
      <c r="B58" s="59"/>
      <c r="C58" s="60"/>
      <c r="D58" s="60"/>
      <c r="E58" s="60"/>
      <c r="F58" s="61"/>
      <c r="G58" s="61"/>
      <c r="H58" s="61"/>
      <c r="I58" s="61"/>
      <c r="J58" s="61"/>
      <c r="K58" s="62"/>
      <c r="L58" s="62"/>
      <c r="M58" s="61"/>
      <c r="N58" s="62"/>
      <c r="O58" s="62"/>
      <c r="P58" s="61"/>
      <c r="Q58" s="61"/>
      <c r="R58" s="61"/>
      <c r="S58" s="61"/>
      <c r="T58" s="61"/>
      <c r="U58" s="62"/>
      <c r="V58" s="63"/>
      <c r="W58" s="62"/>
      <c r="X58" s="120" t="str">
        <f t="shared" si="14"/>
        <v/>
      </c>
      <c r="Y58" s="137"/>
      <c r="Z58" s="120" t="str">
        <f t="shared" si="15"/>
        <v/>
      </c>
      <c r="AA58" s="12"/>
      <c r="AB58" s="71">
        <f t="shared" si="42"/>
        <v>0</v>
      </c>
      <c r="AC58" s="71">
        <f t="shared" si="43"/>
        <v>0</v>
      </c>
      <c r="AD58" s="71">
        <f t="shared" si="18"/>
        <v>0</v>
      </c>
      <c r="AE58" s="71">
        <f t="shared" si="19"/>
        <v>0</v>
      </c>
      <c r="AF58" s="71">
        <f t="shared" si="20"/>
        <v>0</v>
      </c>
      <c r="AG58" s="72" t="str">
        <f>IF(F58="","",IF(V58="",申込書!$AB$6,LEFT(V58,2)&amp;RIGHT(V58,3)))</f>
        <v/>
      </c>
      <c r="AH58" s="72" t="str">
        <f t="shared" si="21"/>
        <v/>
      </c>
      <c r="AI58" s="72" t="str">
        <f t="shared" si="22"/>
        <v/>
      </c>
      <c r="AJ58" s="73"/>
      <c r="AK58" s="75" t="s">
        <v>90</v>
      </c>
      <c r="AL58" s="56">
        <v>800</v>
      </c>
      <c r="AQ58" s="40">
        <v>53</v>
      </c>
      <c r="AR58" s="40">
        <f t="shared" si="47"/>
        <v>0</v>
      </c>
      <c r="AS58" s="40" t="str">
        <f t="shared" si="1"/>
        <v/>
      </c>
      <c r="AT58" s="56">
        <f t="shared" si="44"/>
        <v>0</v>
      </c>
      <c r="AU58" s="56" t="str">
        <f t="shared" si="2"/>
        <v/>
      </c>
      <c r="AV58" s="56" t="str">
        <f t="shared" si="3"/>
        <v/>
      </c>
      <c r="AW58" s="56" t="str">
        <f t="shared" si="4"/>
        <v/>
      </c>
      <c r="AX58" s="56" t="str">
        <f t="shared" si="5"/>
        <v/>
      </c>
      <c r="AY58" s="56">
        <v>0</v>
      </c>
      <c r="AZ58" s="56" t="str">
        <f t="shared" si="45"/>
        <v xml:space="preserve"> </v>
      </c>
      <c r="BA58" s="56">
        <v>53</v>
      </c>
      <c r="BB58" s="56" t="str">
        <f t="shared" si="46"/>
        <v/>
      </c>
      <c r="BC58" s="56" t="str">
        <f t="shared" si="25"/>
        <v>19000100</v>
      </c>
      <c r="BD58" s="56" t="str">
        <f t="shared" si="26"/>
        <v/>
      </c>
      <c r="BE58" s="56" t="str">
        <f t="shared" si="27"/>
        <v/>
      </c>
      <c r="BF58" s="56" t="str">
        <f t="shared" si="28"/>
        <v/>
      </c>
      <c r="BG58" s="56">
        <f t="shared" si="7"/>
        <v>0</v>
      </c>
      <c r="BH58" s="56">
        <f t="shared" si="8"/>
        <v>0</v>
      </c>
      <c r="BI58" s="56">
        <f t="shared" si="9"/>
        <v>0</v>
      </c>
      <c r="BJ58" s="41" t="str">
        <f t="shared" si="29"/>
        <v/>
      </c>
      <c r="BK58" s="41" t="str">
        <f t="shared" si="30"/>
        <v/>
      </c>
      <c r="BL58" s="41" t="str">
        <f t="shared" si="10"/>
        <v/>
      </c>
      <c r="BM58" s="41" t="str">
        <f t="shared" si="31"/>
        <v/>
      </c>
      <c r="BN58" s="41" t="str">
        <f t="shared" si="32"/>
        <v/>
      </c>
      <c r="BO58" s="41">
        <f t="shared" si="33"/>
        <v>0</v>
      </c>
      <c r="BP58" s="41" t="str">
        <f t="shared" si="34"/>
        <v/>
      </c>
      <c r="BQ58" s="41" t="str">
        <f t="shared" si="35"/>
        <v/>
      </c>
      <c r="BR58" s="41">
        <f t="shared" si="36"/>
        <v>0</v>
      </c>
      <c r="BS58" s="41" t="str">
        <f t="shared" si="37"/>
        <v/>
      </c>
      <c r="BT58" s="41" t="str">
        <f t="shared" si="38"/>
        <v/>
      </c>
      <c r="BU58" s="85" t="str">
        <f t="shared" si="11"/>
        <v>999:99.99</v>
      </c>
      <c r="BV58" s="85" t="str">
        <f t="shared" si="12"/>
        <v>999:99.99</v>
      </c>
      <c r="BW58" s="85" t="str">
        <f t="shared" si="39"/>
        <v>999:99.99</v>
      </c>
      <c r="BX58" s="89" t="str">
        <f t="shared" si="40"/>
        <v>1980/1/1</v>
      </c>
    </row>
    <row r="59" spans="1:76" ht="14.25" hidden="1" x14ac:dyDescent="0.15">
      <c r="A59" s="120" t="str">
        <f t="shared" si="41"/>
        <v/>
      </c>
      <c r="B59" s="59"/>
      <c r="C59" s="60"/>
      <c r="D59" s="60"/>
      <c r="E59" s="60"/>
      <c r="F59" s="61"/>
      <c r="G59" s="61"/>
      <c r="H59" s="61"/>
      <c r="I59" s="61"/>
      <c r="J59" s="61"/>
      <c r="K59" s="62"/>
      <c r="L59" s="62"/>
      <c r="M59" s="61"/>
      <c r="N59" s="62"/>
      <c r="O59" s="62"/>
      <c r="P59" s="61"/>
      <c r="Q59" s="61"/>
      <c r="R59" s="61"/>
      <c r="S59" s="61"/>
      <c r="T59" s="61"/>
      <c r="U59" s="62"/>
      <c r="V59" s="63"/>
      <c r="W59" s="62"/>
      <c r="X59" s="120" t="str">
        <f t="shared" si="14"/>
        <v/>
      </c>
      <c r="Y59" s="137"/>
      <c r="Z59" s="120" t="str">
        <f t="shared" si="15"/>
        <v/>
      </c>
      <c r="AA59" s="12"/>
      <c r="AB59" s="71">
        <f t="shared" si="42"/>
        <v>0</v>
      </c>
      <c r="AC59" s="71">
        <f t="shared" si="43"/>
        <v>0</v>
      </c>
      <c r="AD59" s="71">
        <f t="shared" si="18"/>
        <v>0</v>
      </c>
      <c r="AE59" s="71">
        <f t="shared" si="19"/>
        <v>0</v>
      </c>
      <c r="AF59" s="71">
        <f t="shared" si="20"/>
        <v>0</v>
      </c>
      <c r="AG59" s="72" t="str">
        <f>IF(F59="","",IF(V59="",申込書!$AB$6,LEFT(V59,2)&amp;RIGHT(V59,3)))</f>
        <v/>
      </c>
      <c r="AH59" s="72" t="str">
        <f t="shared" si="21"/>
        <v/>
      </c>
      <c r="AI59" s="72" t="str">
        <f t="shared" si="22"/>
        <v/>
      </c>
      <c r="AJ59" s="73"/>
      <c r="AK59" s="75" t="s">
        <v>91</v>
      </c>
      <c r="AL59" s="56">
        <v>930</v>
      </c>
      <c r="AQ59" s="40">
        <v>54</v>
      </c>
      <c r="AR59" s="40">
        <f t="shared" si="47"/>
        <v>0</v>
      </c>
      <c r="AS59" s="40" t="str">
        <f t="shared" si="1"/>
        <v/>
      </c>
      <c r="AT59" s="56">
        <f t="shared" si="44"/>
        <v>0</v>
      </c>
      <c r="AU59" s="56" t="str">
        <f t="shared" si="2"/>
        <v/>
      </c>
      <c r="AV59" s="56" t="str">
        <f t="shared" si="3"/>
        <v/>
      </c>
      <c r="AW59" s="56" t="str">
        <f t="shared" si="4"/>
        <v/>
      </c>
      <c r="AX59" s="56" t="str">
        <f t="shared" si="5"/>
        <v/>
      </c>
      <c r="AY59" s="56">
        <v>0</v>
      </c>
      <c r="AZ59" s="56" t="str">
        <f t="shared" si="45"/>
        <v xml:space="preserve"> </v>
      </c>
      <c r="BA59" s="56">
        <v>54</v>
      </c>
      <c r="BB59" s="56" t="str">
        <f t="shared" si="46"/>
        <v/>
      </c>
      <c r="BC59" s="56" t="str">
        <f t="shared" si="25"/>
        <v>19000100</v>
      </c>
      <c r="BD59" s="56" t="str">
        <f t="shared" si="26"/>
        <v/>
      </c>
      <c r="BE59" s="56" t="str">
        <f t="shared" si="27"/>
        <v/>
      </c>
      <c r="BF59" s="56" t="str">
        <f t="shared" si="28"/>
        <v/>
      </c>
      <c r="BG59" s="56">
        <f t="shared" si="7"/>
        <v>0</v>
      </c>
      <c r="BH59" s="56">
        <f t="shared" si="8"/>
        <v>0</v>
      </c>
      <c r="BI59" s="56">
        <f t="shared" si="9"/>
        <v>0</v>
      </c>
      <c r="BJ59" s="41" t="str">
        <f t="shared" si="29"/>
        <v/>
      </c>
      <c r="BK59" s="41" t="str">
        <f t="shared" si="30"/>
        <v/>
      </c>
      <c r="BL59" s="41" t="str">
        <f t="shared" si="10"/>
        <v/>
      </c>
      <c r="BM59" s="41" t="str">
        <f t="shared" si="31"/>
        <v/>
      </c>
      <c r="BN59" s="41" t="str">
        <f t="shared" si="32"/>
        <v/>
      </c>
      <c r="BO59" s="41">
        <f t="shared" si="33"/>
        <v>0</v>
      </c>
      <c r="BP59" s="41" t="str">
        <f t="shared" si="34"/>
        <v/>
      </c>
      <c r="BQ59" s="41" t="str">
        <f t="shared" si="35"/>
        <v/>
      </c>
      <c r="BR59" s="41">
        <f t="shared" si="36"/>
        <v>0</v>
      </c>
      <c r="BS59" s="41" t="str">
        <f t="shared" si="37"/>
        <v/>
      </c>
      <c r="BT59" s="41" t="str">
        <f t="shared" si="38"/>
        <v/>
      </c>
      <c r="BU59" s="85" t="str">
        <f t="shared" si="11"/>
        <v>999:99.99</v>
      </c>
      <c r="BV59" s="85" t="str">
        <f t="shared" si="12"/>
        <v>999:99.99</v>
      </c>
      <c r="BW59" s="85" t="str">
        <f t="shared" si="39"/>
        <v>999:99.99</v>
      </c>
      <c r="BX59" s="89" t="str">
        <f t="shared" si="40"/>
        <v>1980/1/1</v>
      </c>
    </row>
    <row r="60" spans="1:76" ht="14.25" hidden="1" x14ac:dyDescent="0.15">
      <c r="A60" s="120" t="str">
        <f t="shared" si="41"/>
        <v/>
      </c>
      <c r="B60" s="59"/>
      <c r="C60" s="60"/>
      <c r="D60" s="60"/>
      <c r="E60" s="60"/>
      <c r="F60" s="61"/>
      <c r="G60" s="61"/>
      <c r="H60" s="61"/>
      <c r="I60" s="61"/>
      <c r="J60" s="61"/>
      <c r="K60" s="62"/>
      <c r="L60" s="62"/>
      <c r="M60" s="61"/>
      <c r="N60" s="62"/>
      <c r="O60" s="62"/>
      <c r="P60" s="61"/>
      <c r="Q60" s="61"/>
      <c r="R60" s="61"/>
      <c r="S60" s="61"/>
      <c r="T60" s="61"/>
      <c r="U60" s="62"/>
      <c r="V60" s="63"/>
      <c r="W60" s="62"/>
      <c r="X60" s="120" t="str">
        <f t="shared" si="14"/>
        <v/>
      </c>
      <c r="Y60" s="137"/>
      <c r="Z60" s="120" t="str">
        <f t="shared" si="15"/>
        <v/>
      </c>
      <c r="AA60" s="12"/>
      <c r="AB60" s="71">
        <f t="shared" si="42"/>
        <v>0</v>
      </c>
      <c r="AC60" s="71">
        <f t="shared" si="43"/>
        <v>0</v>
      </c>
      <c r="AD60" s="71">
        <f t="shared" si="18"/>
        <v>0</v>
      </c>
      <c r="AE60" s="71">
        <f t="shared" si="19"/>
        <v>0</v>
      </c>
      <c r="AF60" s="71">
        <f t="shared" si="20"/>
        <v>0</v>
      </c>
      <c r="AG60" s="72" t="str">
        <f>IF(F60="","",IF(V60="",申込書!$AB$6,LEFT(V60,2)&amp;RIGHT(V60,3)))</f>
        <v/>
      </c>
      <c r="AH60" s="72" t="str">
        <f t="shared" si="21"/>
        <v/>
      </c>
      <c r="AI60" s="72" t="str">
        <f t="shared" si="22"/>
        <v/>
      </c>
      <c r="AJ60" s="73"/>
      <c r="AK60" s="75" t="s">
        <v>92</v>
      </c>
      <c r="AL60" s="56">
        <v>1100</v>
      </c>
      <c r="AQ60" s="40">
        <v>55</v>
      </c>
      <c r="AR60" s="40">
        <f t="shared" si="47"/>
        <v>0</v>
      </c>
      <c r="AS60" s="40" t="str">
        <f t="shared" si="1"/>
        <v/>
      </c>
      <c r="AT60" s="56">
        <f t="shared" si="44"/>
        <v>0</v>
      </c>
      <c r="AU60" s="56" t="str">
        <f t="shared" si="2"/>
        <v/>
      </c>
      <c r="AV60" s="56" t="str">
        <f t="shared" si="3"/>
        <v/>
      </c>
      <c r="AW60" s="56" t="str">
        <f t="shared" si="4"/>
        <v/>
      </c>
      <c r="AX60" s="56" t="str">
        <f t="shared" si="5"/>
        <v/>
      </c>
      <c r="AY60" s="56">
        <v>0</v>
      </c>
      <c r="AZ60" s="56" t="str">
        <f t="shared" si="45"/>
        <v xml:space="preserve"> </v>
      </c>
      <c r="BA60" s="56">
        <v>55</v>
      </c>
      <c r="BB60" s="56" t="str">
        <f t="shared" si="46"/>
        <v/>
      </c>
      <c r="BC60" s="56" t="str">
        <f t="shared" si="25"/>
        <v>19000100</v>
      </c>
      <c r="BD60" s="56" t="str">
        <f t="shared" si="26"/>
        <v/>
      </c>
      <c r="BE60" s="56" t="str">
        <f t="shared" si="27"/>
        <v/>
      </c>
      <c r="BF60" s="56" t="str">
        <f t="shared" si="28"/>
        <v/>
      </c>
      <c r="BG60" s="56">
        <f t="shared" si="7"/>
        <v>0</v>
      </c>
      <c r="BH60" s="56">
        <f t="shared" si="8"/>
        <v>0</v>
      </c>
      <c r="BI60" s="56">
        <f t="shared" si="9"/>
        <v>0</v>
      </c>
      <c r="BJ60" s="41" t="str">
        <f t="shared" si="29"/>
        <v/>
      </c>
      <c r="BK60" s="41" t="str">
        <f t="shared" si="30"/>
        <v/>
      </c>
      <c r="BL60" s="41" t="str">
        <f t="shared" si="10"/>
        <v/>
      </c>
      <c r="BM60" s="41" t="str">
        <f t="shared" si="31"/>
        <v/>
      </c>
      <c r="BN60" s="41" t="str">
        <f t="shared" si="32"/>
        <v/>
      </c>
      <c r="BO60" s="41">
        <f t="shared" si="33"/>
        <v>0</v>
      </c>
      <c r="BP60" s="41" t="str">
        <f t="shared" si="34"/>
        <v/>
      </c>
      <c r="BQ60" s="41" t="str">
        <f t="shared" si="35"/>
        <v/>
      </c>
      <c r="BR60" s="41">
        <f t="shared" si="36"/>
        <v>0</v>
      </c>
      <c r="BS60" s="41" t="str">
        <f t="shared" si="37"/>
        <v/>
      </c>
      <c r="BT60" s="41" t="str">
        <f t="shared" si="38"/>
        <v/>
      </c>
      <c r="BU60" s="85" t="str">
        <f t="shared" si="11"/>
        <v>999:99.99</v>
      </c>
      <c r="BV60" s="85" t="str">
        <f t="shared" si="12"/>
        <v>999:99.99</v>
      </c>
      <c r="BW60" s="85" t="str">
        <f t="shared" si="39"/>
        <v>999:99.99</v>
      </c>
      <c r="BX60" s="89" t="str">
        <f t="shared" si="40"/>
        <v>1980/1/1</v>
      </c>
    </row>
    <row r="61" spans="1:76" ht="14.25" hidden="1" x14ac:dyDescent="0.15">
      <c r="A61" s="120" t="str">
        <f t="shared" si="41"/>
        <v/>
      </c>
      <c r="B61" s="59"/>
      <c r="C61" s="60"/>
      <c r="D61" s="60"/>
      <c r="E61" s="60"/>
      <c r="F61" s="61"/>
      <c r="G61" s="61"/>
      <c r="H61" s="61"/>
      <c r="I61" s="61"/>
      <c r="J61" s="61"/>
      <c r="K61" s="62"/>
      <c r="L61" s="62"/>
      <c r="M61" s="61"/>
      <c r="N61" s="62"/>
      <c r="O61" s="62"/>
      <c r="P61" s="61"/>
      <c r="Q61" s="61"/>
      <c r="R61" s="61"/>
      <c r="S61" s="61"/>
      <c r="T61" s="61"/>
      <c r="U61" s="62"/>
      <c r="V61" s="63"/>
      <c r="W61" s="62"/>
      <c r="X61" s="120" t="str">
        <f t="shared" si="14"/>
        <v/>
      </c>
      <c r="Y61" s="137"/>
      <c r="Z61" s="120" t="str">
        <f t="shared" si="15"/>
        <v/>
      </c>
      <c r="AA61" s="12"/>
      <c r="AB61" s="71">
        <f t="shared" si="42"/>
        <v>0</v>
      </c>
      <c r="AC61" s="71">
        <f t="shared" si="43"/>
        <v>0</v>
      </c>
      <c r="AD61" s="71">
        <f t="shared" si="18"/>
        <v>0</v>
      </c>
      <c r="AE61" s="71">
        <f t="shared" si="19"/>
        <v>0</v>
      </c>
      <c r="AF61" s="71">
        <f t="shared" si="20"/>
        <v>0</v>
      </c>
      <c r="AG61" s="72" t="str">
        <f>IF(F61="","",IF(V61="",申込書!$AB$6,LEFT(V61,2)&amp;RIGHT(V61,3)))</f>
        <v/>
      </c>
      <c r="AH61" s="72" t="str">
        <f t="shared" si="21"/>
        <v/>
      </c>
      <c r="AI61" s="72" t="str">
        <f t="shared" si="22"/>
        <v/>
      </c>
      <c r="AJ61" s="73"/>
      <c r="AK61" s="75" t="s">
        <v>93</v>
      </c>
      <c r="AL61" s="56">
        <v>1100</v>
      </c>
      <c r="AQ61" s="40">
        <v>56</v>
      </c>
      <c r="AR61" s="40">
        <f t="shared" si="47"/>
        <v>0</v>
      </c>
      <c r="AS61" s="40" t="str">
        <f t="shared" si="1"/>
        <v/>
      </c>
      <c r="AT61" s="56">
        <f t="shared" si="44"/>
        <v>0</v>
      </c>
      <c r="AU61" s="56" t="str">
        <f t="shared" si="2"/>
        <v/>
      </c>
      <c r="AV61" s="56" t="str">
        <f t="shared" si="3"/>
        <v/>
      </c>
      <c r="AW61" s="56" t="str">
        <f t="shared" si="4"/>
        <v/>
      </c>
      <c r="AX61" s="56" t="str">
        <f t="shared" si="5"/>
        <v/>
      </c>
      <c r="AY61" s="56">
        <v>0</v>
      </c>
      <c r="AZ61" s="56" t="str">
        <f t="shared" si="45"/>
        <v xml:space="preserve"> </v>
      </c>
      <c r="BA61" s="56">
        <v>56</v>
      </c>
      <c r="BB61" s="56" t="str">
        <f t="shared" si="46"/>
        <v/>
      </c>
      <c r="BC61" s="56" t="str">
        <f t="shared" si="25"/>
        <v>19000100</v>
      </c>
      <c r="BD61" s="56" t="str">
        <f t="shared" si="26"/>
        <v/>
      </c>
      <c r="BE61" s="56" t="str">
        <f t="shared" si="27"/>
        <v/>
      </c>
      <c r="BF61" s="56" t="str">
        <f t="shared" si="28"/>
        <v/>
      </c>
      <c r="BG61" s="56">
        <f t="shared" si="7"/>
        <v>0</v>
      </c>
      <c r="BH61" s="56">
        <f t="shared" si="8"/>
        <v>0</v>
      </c>
      <c r="BI61" s="56">
        <f t="shared" si="9"/>
        <v>0</v>
      </c>
      <c r="BJ61" s="41" t="str">
        <f t="shared" si="29"/>
        <v/>
      </c>
      <c r="BK61" s="41" t="str">
        <f t="shared" si="30"/>
        <v/>
      </c>
      <c r="BL61" s="41" t="str">
        <f t="shared" si="10"/>
        <v/>
      </c>
      <c r="BM61" s="41" t="str">
        <f t="shared" si="31"/>
        <v/>
      </c>
      <c r="BN61" s="41" t="str">
        <f t="shared" si="32"/>
        <v/>
      </c>
      <c r="BO61" s="41">
        <f t="shared" si="33"/>
        <v>0</v>
      </c>
      <c r="BP61" s="41" t="str">
        <f t="shared" si="34"/>
        <v/>
      </c>
      <c r="BQ61" s="41" t="str">
        <f t="shared" si="35"/>
        <v/>
      </c>
      <c r="BR61" s="41">
        <f t="shared" si="36"/>
        <v>0</v>
      </c>
      <c r="BS61" s="41" t="str">
        <f t="shared" si="37"/>
        <v/>
      </c>
      <c r="BT61" s="41" t="str">
        <f t="shared" si="38"/>
        <v/>
      </c>
      <c r="BU61" s="85" t="str">
        <f t="shared" si="11"/>
        <v>999:99.99</v>
      </c>
      <c r="BV61" s="85" t="str">
        <f t="shared" si="12"/>
        <v>999:99.99</v>
      </c>
      <c r="BW61" s="85" t="str">
        <f t="shared" si="39"/>
        <v>999:99.99</v>
      </c>
      <c r="BX61" s="89" t="str">
        <f t="shared" si="40"/>
        <v>1980/1/1</v>
      </c>
    </row>
    <row r="62" spans="1:76" ht="14.25" hidden="1" x14ac:dyDescent="0.15">
      <c r="A62" s="120" t="str">
        <f t="shared" si="41"/>
        <v/>
      </c>
      <c r="B62" s="59"/>
      <c r="C62" s="60"/>
      <c r="D62" s="60"/>
      <c r="E62" s="60"/>
      <c r="F62" s="61"/>
      <c r="G62" s="61"/>
      <c r="H62" s="61"/>
      <c r="I62" s="61"/>
      <c r="J62" s="61"/>
      <c r="K62" s="62"/>
      <c r="L62" s="62"/>
      <c r="M62" s="61"/>
      <c r="N62" s="62"/>
      <c r="O62" s="62"/>
      <c r="P62" s="61"/>
      <c r="Q62" s="61"/>
      <c r="R62" s="61"/>
      <c r="S62" s="61"/>
      <c r="T62" s="61"/>
      <c r="U62" s="62"/>
      <c r="V62" s="63"/>
      <c r="W62" s="62"/>
      <c r="X62" s="120" t="str">
        <f t="shared" si="14"/>
        <v/>
      </c>
      <c r="Y62" s="137"/>
      <c r="Z62" s="120" t="str">
        <f t="shared" si="15"/>
        <v/>
      </c>
      <c r="AA62" s="12"/>
      <c r="AB62" s="71">
        <f t="shared" si="42"/>
        <v>0</v>
      </c>
      <c r="AC62" s="71">
        <f t="shared" si="43"/>
        <v>0</v>
      </c>
      <c r="AD62" s="71">
        <f t="shared" si="18"/>
        <v>0</v>
      </c>
      <c r="AE62" s="71">
        <f t="shared" si="19"/>
        <v>0</v>
      </c>
      <c r="AF62" s="71">
        <f t="shared" si="20"/>
        <v>0</v>
      </c>
      <c r="AG62" s="72" t="str">
        <f>IF(F62="","",IF(V62="",申込書!$AB$6,LEFT(V62,2)&amp;RIGHT(V62,3)))</f>
        <v/>
      </c>
      <c r="AH62" s="72" t="str">
        <f t="shared" si="21"/>
        <v/>
      </c>
      <c r="AI62" s="72" t="str">
        <f t="shared" si="22"/>
        <v/>
      </c>
      <c r="AJ62" s="73"/>
      <c r="AK62" s="75"/>
      <c r="AQ62" s="40">
        <v>57</v>
      </c>
      <c r="AR62" s="40">
        <f t="shared" si="47"/>
        <v>0</v>
      </c>
      <c r="AS62" s="40" t="str">
        <f t="shared" si="1"/>
        <v/>
      </c>
      <c r="AT62" s="56">
        <f t="shared" si="44"/>
        <v>0</v>
      </c>
      <c r="AU62" s="56" t="str">
        <f t="shared" si="2"/>
        <v/>
      </c>
      <c r="AV62" s="56" t="str">
        <f t="shared" si="3"/>
        <v/>
      </c>
      <c r="AW62" s="56" t="str">
        <f t="shared" si="4"/>
        <v/>
      </c>
      <c r="AX62" s="56" t="str">
        <f t="shared" si="5"/>
        <v/>
      </c>
      <c r="AY62" s="56">
        <v>0</v>
      </c>
      <c r="AZ62" s="56" t="str">
        <f t="shared" si="45"/>
        <v xml:space="preserve"> </v>
      </c>
      <c r="BA62" s="56">
        <v>57</v>
      </c>
      <c r="BB62" s="56" t="str">
        <f t="shared" si="46"/>
        <v/>
      </c>
      <c r="BC62" s="56" t="str">
        <f t="shared" si="25"/>
        <v>19000100</v>
      </c>
      <c r="BD62" s="56" t="str">
        <f t="shared" si="26"/>
        <v/>
      </c>
      <c r="BE62" s="56" t="str">
        <f t="shared" si="27"/>
        <v/>
      </c>
      <c r="BF62" s="56" t="str">
        <f t="shared" si="28"/>
        <v/>
      </c>
      <c r="BG62" s="56">
        <f t="shared" si="7"/>
        <v>0</v>
      </c>
      <c r="BH62" s="56">
        <f t="shared" si="8"/>
        <v>0</v>
      </c>
      <c r="BI62" s="56">
        <f t="shared" si="9"/>
        <v>0</v>
      </c>
      <c r="BJ62" s="41" t="str">
        <f t="shared" si="29"/>
        <v/>
      </c>
      <c r="BK62" s="41" t="str">
        <f t="shared" si="30"/>
        <v/>
      </c>
      <c r="BL62" s="41" t="str">
        <f t="shared" si="10"/>
        <v/>
      </c>
      <c r="BM62" s="41" t="str">
        <f t="shared" si="31"/>
        <v/>
      </c>
      <c r="BN62" s="41" t="str">
        <f t="shared" si="32"/>
        <v/>
      </c>
      <c r="BO62" s="41">
        <f t="shared" si="33"/>
        <v>0</v>
      </c>
      <c r="BP62" s="41" t="str">
        <f t="shared" si="34"/>
        <v/>
      </c>
      <c r="BQ62" s="41" t="str">
        <f t="shared" si="35"/>
        <v/>
      </c>
      <c r="BR62" s="41">
        <f t="shared" si="36"/>
        <v>0</v>
      </c>
      <c r="BS62" s="41" t="str">
        <f t="shared" si="37"/>
        <v/>
      </c>
      <c r="BT62" s="41" t="str">
        <f t="shared" si="38"/>
        <v/>
      </c>
      <c r="BU62" s="85" t="str">
        <f t="shared" si="11"/>
        <v>999:99.99</v>
      </c>
      <c r="BV62" s="85" t="str">
        <f t="shared" si="12"/>
        <v>999:99.99</v>
      </c>
      <c r="BW62" s="85" t="str">
        <f t="shared" si="39"/>
        <v>999:99.99</v>
      </c>
      <c r="BX62" s="89" t="str">
        <f t="shared" si="40"/>
        <v>1980/1/1</v>
      </c>
    </row>
    <row r="63" spans="1:76" ht="14.25" hidden="1" x14ac:dyDescent="0.15">
      <c r="A63" s="120" t="str">
        <f t="shared" si="41"/>
        <v/>
      </c>
      <c r="B63" s="59"/>
      <c r="C63" s="60"/>
      <c r="D63" s="60"/>
      <c r="E63" s="60"/>
      <c r="F63" s="61"/>
      <c r="G63" s="61"/>
      <c r="H63" s="61"/>
      <c r="I63" s="61"/>
      <c r="J63" s="61"/>
      <c r="K63" s="62"/>
      <c r="L63" s="62"/>
      <c r="M63" s="61"/>
      <c r="N63" s="62"/>
      <c r="O63" s="62"/>
      <c r="P63" s="61"/>
      <c r="Q63" s="61"/>
      <c r="R63" s="61"/>
      <c r="S63" s="61"/>
      <c r="T63" s="61"/>
      <c r="U63" s="62"/>
      <c r="V63" s="63"/>
      <c r="W63" s="62"/>
      <c r="X63" s="120" t="str">
        <f t="shared" si="14"/>
        <v/>
      </c>
      <c r="Y63" s="137"/>
      <c r="Z63" s="120" t="str">
        <f t="shared" si="15"/>
        <v/>
      </c>
      <c r="AA63" s="12"/>
      <c r="AB63" s="71">
        <f t="shared" si="42"/>
        <v>0</v>
      </c>
      <c r="AC63" s="71">
        <f t="shared" si="43"/>
        <v>0</v>
      </c>
      <c r="AD63" s="71">
        <f t="shared" si="18"/>
        <v>0</v>
      </c>
      <c r="AE63" s="71">
        <f t="shared" si="19"/>
        <v>0</v>
      </c>
      <c r="AF63" s="71">
        <f t="shared" si="20"/>
        <v>0</v>
      </c>
      <c r="AG63" s="72" t="str">
        <f>IF(F63="","",IF(V63="",申込書!$AB$6,LEFT(V63,2)&amp;RIGHT(V63,3)))</f>
        <v/>
      </c>
      <c r="AH63" s="72" t="str">
        <f t="shared" si="21"/>
        <v/>
      </c>
      <c r="AI63" s="72" t="str">
        <f t="shared" si="22"/>
        <v/>
      </c>
      <c r="AJ63" s="73"/>
      <c r="AK63" s="75"/>
      <c r="AQ63" s="40">
        <v>58</v>
      </c>
      <c r="AR63" s="40">
        <f t="shared" si="47"/>
        <v>0</v>
      </c>
      <c r="AS63" s="40" t="str">
        <f t="shared" si="1"/>
        <v/>
      </c>
      <c r="AT63" s="56">
        <f t="shared" si="44"/>
        <v>0</v>
      </c>
      <c r="AU63" s="56" t="str">
        <f t="shared" si="2"/>
        <v/>
      </c>
      <c r="AV63" s="56" t="str">
        <f t="shared" si="3"/>
        <v/>
      </c>
      <c r="AW63" s="56" t="str">
        <f t="shared" si="4"/>
        <v/>
      </c>
      <c r="AX63" s="56" t="str">
        <f t="shared" si="5"/>
        <v/>
      </c>
      <c r="AY63" s="56">
        <v>0</v>
      </c>
      <c r="AZ63" s="56" t="str">
        <f t="shared" si="45"/>
        <v xml:space="preserve"> </v>
      </c>
      <c r="BA63" s="56">
        <v>58</v>
      </c>
      <c r="BB63" s="56" t="str">
        <f t="shared" si="46"/>
        <v/>
      </c>
      <c r="BC63" s="56" t="str">
        <f t="shared" si="25"/>
        <v>19000100</v>
      </c>
      <c r="BD63" s="56" t="str">
        <f t="shared" si="26"/>
        <v/>
      </c>
      <c r="BE63" s="56" t="str">
        <f t="shared" si="27"/>
        <v/>
      </c>
      <c r="BF63" s="56" t="str">
        <f t="shared" si="28"/>
        <v/>
      </c>
      <c r="BG63" s="56">
        <f t="shared" si="7"/>
        <v>0</v>
      </c>
      <c r="BH63" s="56">
        <f t="shared" si="8"/>
        <v>0</v>
      </c>
      <c r="BI63" s="56">
        <f t="shared" si="9"/>
        <v>0</v>
      </c>
      <c r="BJ63" s="41" t="str">
        <f t="shared" si="29"/>
        <v/>
      </c>
      <c r="BK63" s="41" t="str">
        <f t="shared" si="30"/>
        <v/>
      </c>
      <c r="BL63" s="41" t="str">
        <f t="shared" si="10"/>
        <v/>
      </c>
      <c r="BM63" s="41" t="str">
        <f t="shared" si="31"/>
        <v/>
      </c>
      <c r="BN63" s="41" t="str">
        <f t="shared" si="32"/>
        <v/>
      </c>
      <c r="BO63" s="41">
        <f t="shared" si="33"/>
        <v>0</v>
      </c>
      <c r="BP63" s="41" t="str">
        <f t="shared" si="34"/>
        <v/>
      </c>
      <c r="BQ63" s="41" t="str">
        <f t="shared" si="35"/>
        <v/>
      </c>
      <c r="BR63" s="41">
        <f t="shared" si="36"/>
        <v>0</v>
      </c>
      <c r="BS63" s="41" t="str">
        <f t="shared" si="37"/>
        <v/>
      </c>
      <c r="BT63" s="41" t="str">
        <f t="shared" si="38"/>
        <v/>
      </c>
      <c r="BU63" s="85" t="str">
        <f t="shared" si="11"/>
        <v>999:99.99</v>
      </c>
      <c r="BV63" s="85" t="str">
        <f t="shared" si="12"/>
        <v>999:99.99</v>
      </c>
      <c r="BW63" s="85" t="str">
        <f t="shared" si="39"/>
        <v>999:99.99</v>
      </c>
      <c r="BX63" s="89" t="str">
        <f t="shared" si="40"/>
        <v>1980/1/1</v>
      </c>
    </row>
    <row r="64" spans="1:76" ht="14.25" hidden="1" x14ac:dyDescent="0.15">
      <c r="A64" s="120" t="str">
        <f t="shared" si="41"/>
        <v/>
      </c>
      <c r="B64" s="59"/>
      <c r="C64" s="60"/>
      <c r="D64" s="60"/>
      <c r="E64" s="60"/>
      <c r="F64" s="61"/>
      <c r="G64" s="61"/>
      <c r="H64" s="61"/>
      <c r="I64" s="61"/>
      <c r="J64" s="61"/>
      <c r="K64" s="62"/>
      <c r="L64" s="62"/>
      <c r="M64" s="61"/>
      <c r="N64" s="62"/>
      <c r="O64" s="62"/>
      <c r="P64" s="61"/>
      <c r="Q64" s="61"/>
      <c r="R64" s="61"/>
      <c r="S64" s="61"/>
      <c r="T64" s="61"/>
      <c r="U64" s="62"/>
      <c r="V64" s="63"/>
      <c r="W64" s="62"/>
      <c r="X64" s="120" t="str">
        <f t="shared" si="14"/>
        <v/>
      </c>
      <c r="Y64" s="137"/>
      <c r="Z64" s="120" t="str">
        <f t="shared" si="15"/>
        <v/>
      </c>
      <c r="AA64" s="12"/>
      <c r="AB64" s="71">
        <f t="shared" si="42"/>
        <v>0</v>
      </c>
      <c r="AC64" s="71">
        <f t="shared" si="43"/>
        <v>0</v>
      </c>
      <c r="AD64" s="71">
        <f t="shared" si="18"/>
        <v>0</v>
      </c>
      <c r="AE64" s="71">
        <f t="shared" si="19"/>
        <v>0</v>
      </c>
      <c r="AF64" s="71">
        <f t="shared" si="20"/>
        <v>0</v>
      </c>
      <c r="AG64" s="72" t="str">
        <f>IF(F64="","",IF(V64="",申込書!$AB$6,LEFT(V64,2)&amp;RIGHT(V64,3)))</f>
        <v/>
      </c>
      <c r="AH64" s="72" t="str">
        <f t="shared" si="21"/>
        <v/>
      </c>
      <c r="AI64" s="72" t="str">
        <f t="shared" si="22"/>
        <v/>
      </c>
      <c r="AJ64" s="73"/>
      <c r="AK64" s="75"/>
      <c r="AQ64" s="40">
        <v>59</v>
      </c>
      <c r="AR64" s="40">
        <f t="shared" si="47"/>
        <v>0</v>
      </c>
      <c r="AS64" s="40" t="str">
        <f t="shared" si="1"/>
        <v/>
      </c>
      <c r="AT64" s="56">
        <f t="shared" si="44"/>
        <v>0</v>
      </c>
      <c r="AU64" s="56" t="str">
        <f t="shared" si="2"/>
        <v/>
      </c>
      <c r="AV64" s="56" t="str">
        <f t="shared" si="3"/>
        <v/>
      </c>
      <c r="AW64" s="56" t="str">
        <f t="shared" si="4"/>
        <v/>
      </c>
      <c r="AX64" s="56" t="str">
        <f t="shared" si="5"/>
        <v/>
      </c>
      <c r="AY64" s="56">
        <v>0</v>
      </c>
      <c r="AZ64" s="56" t="str">
        <f t="shared" si="45"/>
        <v xml:space="preserve"> </v>
      </c>
      <c r="BA64" s="56">
        <v>59</v>
      </c>
      <c r="BB64" s="56" t="str">
        <f t="shared" si="46"/>
        <v/>
      </c>
      <c r="BC64" s="56" t="str">
        <f t="shared" si="25"/>
        <v>19000100</v>
      </c>
      <c r="BD64" s="56" t="str">
        <f t="shared" si="26"/>
        <v/>
      </c>
      <c r="BE64" s="56" t="str">
        <f t="shared" si="27"/>
        <v/>
      </c>
      <c r="BF64" s="56" t="str">
        <f t="shared" si="28"/>
        <v/>
      </c>
      <c r="BG64" s="56">
        <f t="shared" si="7"/>
        <v>0</v>
      </c>
      <c r="BH64" s="56">
        <f t="shared" si="8"/>
        <v>0</v>
      </c>
      <c r="BI64" s="56">
        <f t="shared" si="9"/>
        <v>0</v>
      </c>
      <c r="BJ64" s="41" t="str">
        <f t="shared" si="29"/>
        <v/>
      </c>
      <c r="BK64" s="41" t="str">
        <f t="shared" si="30"/>
        <v/>
      </c>
      <c r="BL64" s="41" t="str">
        <f t="shared" si="10"/>
        <v/>
      </c>
      <c r="BM64" s="41" t="str">
        <f t="shared" si="31"/>
        <v/>
      </c>
      <c r="BN64" s="41" t="str">
        <f t="shared" si="32"/>
        <v/>
      </c>
      <c r="BO64" s="41">
        <f t="shared" si="33"/>
        <v>0</v>
      </c>
      <c r="BP64" s="41" t="str">
        <f t="shared" si="34"/>
        <v/>
      </c>
      <c r="BQ64" s="41" t="str">
        <f t="shared" si="35"/>
        <v/>
      </c>
      <c r="BR64" s="41">
        <f t="shared" si="36"/>
        <v>0</v>
      </c>
      <c r="BS64" s="41" t="str">
        <f t="shared" si="37"/>
        <v/>
      </c>
      <c r="BT64" s="41" t="str">
        <f t="shared" si="38"/>
        <v/>
      </c>
      <c r="BU64" s="85" t="str">
        <f t="shared" si="11"/>
        <v>999:99.99</v>
      </c>
      <c r="BV64" s="85" t="str">
        <f t="shared" si="12"/>
        <v>999:99.99</v>
      </c>
      <c r="BW64" s="85" t="str">
        <f t="shared" si="39"/>
        <v>999:99.99</v>
      </c>
      <c r="BX64" s="89" t="str">
        <f t="shared" si="40"/>
        <v>1980/1/1</v>
      </c>
    </row>
    <row r="65" spans="1:76" ht="14.25" hidden="1" x14ac:dyDescent="0.15">
      <c r="A65" s="120" t="str">
        <f t="shared" si="41"/>
        <v/>
      </c>
      <c r="B65" s="59"/>
      <c r="C65" s="60"/>
      <c r="D65" s="60"/>
      <c r="E65" s="60"/>
      <c r="F65" s="61"/>
      <c r="G65" s="61"/>
      <c r="H65" s="61"/>
      <c r="I65" s="61"/>
      <c r="J65" s="61"/>
      <c r="K65" s="62"/>
      <c r="L65" s="62"/>
      <c r="M65" s="61"/>
      <c r="N65" s="62"/>
      <c r="O65" s="62"/>
      <c r="P65" s="61"/>
      <c r="Q65" s="61"/>
      <c r="R65" s="61"/>
      <c r="S65" s="61"/>
      <c r="T65" s="61"/>
      <c r="U65" s="62"/>
      <c r="V65" s="63"/>
      <c r="W65" s="62"/>
      <c r="X65" s="120" t="str">
        <f t="shared" si="14"/>
        <v/>
      </c>
      <c r="Y65" s="137"/>
      <c r="Z65" s="120" t="str">
        <f t="shared" si="15"/>
        <v/>
      </c>
      <c r="AA65" s="12"/>
      <c r="AB65" s="71">
        <f t="shared" si="42"/>
        <v>0</v>
      </c>
      <c r="AC65" s="71">
        <f t="shared" si="43"/>
        <v>0</v>
      </c>
      <c r="AD65" s="71">
        <f t="shared" si="18"/>
        <v>0</v>
      </c>
      <c r="AE65" s="71">
        <f t="shared" si="19"/>
        <v>0</v>
      </c>
      <c r="AF65" s="71">
        <f t="shared" si="20"/>
        <v>0</v>
      </c>
      <c r="AG65" s="72" t="str">
        <f>IF(F65="","",IF(V65="",申込書!$AB$6,LEFT(V65,2)&amp;RIGHT(V65,3)))</f>
        <v/>
      </c>
      <c r="AH65" s="72" t="str">
        <f t="shared" si="21"/>
        <v/>
      </c>
      <c r="AI65" s="72" t="str">
        <f t="shared" si="22"/>
        <v/>
      </c>
      <c r="AJ65" s="73"/>
      <c r="AK65" s="75"/>
      <c r="AQ65" s="40">
        <v>60</v>
      </c>
      <c r="AR65" s="40">
        <f t="shared" si="47"/>
        <v>0</v>
      </c>
      <c r="AS65" s="40" t="str">
        <f t="shared" si="1"/>
        <v/>
      </c>
      <c r="AT65" s="56">
        <f t="shared" si="44"/>
        <v>0</v>
      </c>
      <c r="AU65" s="56" t="str">
        <f t="shared" si="2"/>
        <v/>
      </c>
      <c r="AV65" s="56" t="str">
        <f t="shared" si="3"/>
        <v/>
      </c>
      <c r="AW65" s="56" t="str">
        <f t="shared" si="4"/>
        <v/>
      </c>
      <c r="AX65" s="56" t="str">
        <f t="shared" si="5"/>
        <v/>
      </c>
      <c r="AY65" s="56">
        <v>0</v>
      </c>
      <c r="AZ65" s="56" t="str">
        <f t="shared" si="45"/>
        <v xml:space="preserve"> </v>
      </c>
      <c r="BA65" s="56">
        <v>60</v>
      </c>
      <c r="BB65" s="56" t="str">
        <f t="shared" si="46"/>
        <v/>
      </c>
      <c r="BC65" s="56" t="str">
        <f t="shared" si="25"/>
        <v>19000100</v>
      </c>
      <c r="BD65" s="56" t="str">
        <f t="shared" si="26"/>
        <v/>
      </c>
      <c r="BE65" s="56" t="str">
        <f t="shared" si="27"/>
        <v/>
      </c>
      <c r="BF65" s="56" t="str">
        <f t="shared" si="28"/>
        <v/>
      </c>
      <c r="BG65" s="56">
        <f t="shared" si="7"/>
        <v>0</v>
      </c>
      <c r="BH65" s="56">
        <f t="shared" si="8"/>
        <v>0</v>
      </c>
      <c r="BI65" s="56">
        <f t="shared" si="9"/>
        <v>0</v>
      </c>
      <c r="BJ65" s="41" t="str">
        <f t="shared" si="29"/>
        <v/>
      </c>
      <c r="BK65" s="41" t="str">
        <f t="shared" si="30"/>
        <v/>
      </c>
      <c r="BL65" s="41" t="str">
        <f t="shared" si="10"/>
        <v/>
      </c>
      <c r="BM65" s="41" t="str">
        <f t="shared" si="31"/>
        <v/>
      </c>
      <c r="BN65" s="41" t="str">
        <f t="shared" si="32"/>
        <v/>
      </c>
      <c r="BO65" s="41">
        <f t="shared" si="33"/>
        <v>0</v>
      </c>
      <c r="BP65" s="41" t="str">
        <f t="shared" si="34"/>
        <v/>
      </c>
      <c r="BQ65" s="41" t="str">
        <f t="shared" si="35"/>
        <v/>
      </c>
      <c r="BR65" s="41">
        <f t="shared" si="36"/>
        <v>0</v>
      </c>
      <c r="BS65" s="41" t="str">
        <f t="shared" si="37"/>
        <v/>
      </c>
      <c r="BT65" s="41" t="str">
        <f t="shared" si="38"/>
        <v/>
      </c>
      <c r="BU65" s="85" t="str">
        <f t="shared" si="11"/>
        <v>999:99.99</v>
      </c>
      <c r="BV65" s="85" t="str">
        <f t="shared" si="12"/>
        <v>999:99.99</v>
      </c>
      <c r="BW65" s="85" t="str">
        <f t="shared" si="39"/>
        <v>999:99.99</v>
      </c>
      <c r="BX65" s="89" t="str">
        <f t="shared" si="40"/>
        <v>1980/1/1</v>
      </c>
    </row>
    <row r="66" spans="1:76" ht="14.25" hidden="1" x14ac:dyDescent="0.15">
      <c r="A66" s="120" t="str">
        <f t="shared" si="41"/>
        <v/>
      </c>
      <c r="B66" s="59"/>
      <c r="C66" s="60"/>
      <c r="D66" s="60"/>
      <c r="E66" s="60"/>
      <c r="F66" s="61"/>
      <c r="G66" s="61"/>
      <c r="H66" s="61"/>
      <c r="I66" s="61"/>
      <c r="J66" s="61"/>
      <c r="K66" s="62"/>
      <c r="L66" s="62"/>
      <c r="M66" s="61"/>
      <c r="N66" s="62"/>
      <c r="O66" s="62"/>
      <c r="P66" s="61"/>
      <c r="Q66" s="61"/>
      <c r="R66" s="61"/>
      <c r="S66" s="61"/>
      <c r="T66" s="61"/>
      <c r="U66" s="62"/>
      <c r="V66" s="63"/>
      <c r="W66" s="62"/>
      <c r="X66" s="120" t="str">
        <f t="shared" si="14"/>
        <v/>
      </c>
      <c r="Y66" s="137"/>
      <c r="Z66" s="120" t="str">
        <f t="shared" si="15"/>
        <v/>
      </c>
      <c r="AA66" s="12"/>
      <c r="AB66" s="71">
        <f t="shared" si="42"/>
        <v>0</v>
      </c>
      <c r="AC66" s="71">
        <f t="shared" si="43"/>
        <v>0</v>
      </c>
      <c r="AD66" s="71">
        <f t="shared" si="18"/>
        <v>0</v>
      </c>
      <c r="AE66" s="71">
        <f t="shared" si="19"/>
        <v>0</v>
      </c>
      <c r="AF66" s="71">
        <f t="shared" si="20"/>
        <v>0</v>
      </c>
      <c r="AG66" s="72" t="str">
        <f>IF(F66="","",IF(V66="",申込書!$AB$6,LEFT(V66,2)&amp;RIGHT(V66,3)))</f>
        <v/>
      </c>
      <c r="AH66" s="72" t="str">
        <f t="shared" si="21"/>
        <v/>
      </c>
      <c r="AI66" s="72" t="str">
        <f t="shared" si="22"/>
        <v/>
      </c>
      <c r="AJ66" s="73"/>
      <c r="AK66" s="75"/>
      <c r="AQ66" s="40">
        <v>61</v>
      </c>
      <c r="AR66" s="40">
        <f t="shared" si="47"/>
        <v>0</v>
      </c>
      <c r="AS66" s="40" t="str">
        <f t="shared" si="1"/>
        <v/>
      </c>
      <c r="AT66" s="56">
        <f t="shared" si="44"/>
        <v>0</v>
      </c>
      <c r="AU66" s="56" t="str">
        <f t="shared" si="2"/>
        <v/>
      </c>
      <c r="AV66" s="56" t="str">
        <f t="shared" si="3"/>
        <v/>
      </c>
      <c r="AW66" s="56" t="str">
        <f t="shared" si="4"/>
        <v/>
      </c>
      <c r="AX66" s="56" t="str">
        <f t="shared" si="5"/>
        <v/>
      </c>
      <c r="AY66" s="56">
        <v>0</v>
      </c>
      <c r="AZ66" s="56" t="str">
        <f t="shared" si="45"/>
        <v xml:space="preserve"> </v>
      </c>
      <c r="BA66" s="56">
        <v>61</v>
      </c>
      <c r="BB66" s="56" t="str">
        <f t="shared" si="46"/>
        <v/>
      </c>
      <c r="BC66" s="56" t="str">
        <f t="shared" si="25"/>
        <v>19000100</v>
      </c>
      <c r="BD66" s="56" t="str">
        <f t="shared" si="26"/>
        <v/>
      </c>
      <c r="BE66" s="56" t="str">
        <f t="shared" si="27"/>
        <v/>
      </c>
      <c r="BF66" s="56" t="str">
        <f t="shared" si="28"/>
        <v/>
      </c>
      <c r="BG66" s="56">
        <f t="shared" si="7"/>
        <v>0</v>
      </c>
      <c r="BH66" s="56">
        <f t="shared" si="8"/>
        <v>0</v>
      </c>
      <c r="BI66" s="56">
        <f t="shared" si="9"/>
        <v>0</v>
      </c>
      <c r="BJ66" s="41" t="str">
        <f t="shared" si="29"/>
        <v/>
      </c>
      <c r="BK66" s="41" t="str">
        <f t="shared" si="30"/>
        <v/>
      </c>
      <c r="BL66" s="41" t="str">
        <f t="shared" si="10"/>
        <v/>
      </c>
      <c r="BM66" s="41" t="str">
        <f t="shared" si="31"/>
        <v/>
      </c>
      <c r="BN66" s="41" t="str">
        <f t="shared" si="32"/>
        <v/>
      </c>
      <c r="BO66" s="41">
        <f t="shared" si="33"/>
        <v>0</v>
      </c>
      <c r="BP66" s="41" t="str">
        <f t="shared" si="34"/>
        <v/>
      </c>
      <c r="BQ66" s="41" t="str">
        <f t="shared" si="35"/>
        <v/>
      </c>
      <c r="BR66" s="41">
        <f t="shared" si="36"/>
        <v>0</v>
      </c>
      <c r="BS66" s="41" t="str">
        <f t="shared" si="37"/>
        <v/>
      </c>
      <c r="BT66" s="41" t="str">
        <f t="shared" si="38"/>
        <v/>
      </c>
      <c r="BU66" s="85" t="str">
        <f t="shared" si="11"/>
        <v>999:99.99</v>
      </c>
      <c r="BV66" s="85" t="str">
        <f t="shared" si="12"/>
        <v>999:99.99</v>
      </c>
      <c r="BW66" s="85" t="str">
        <f t="shared" si="39"/>
        <v>999:99.99</v>
      </c>
      <c r="BX66" s="89" t="str">
        <f t="shared" si="40"/>
        <v>1980/1/1</v>
      </c>
    </row>
    <row r="67" spans="1:76" ht="14.25" hidden="1" x14ac:dyDescent="0.15">
      <c r="A67" s="120" t="str">
        <f t="shared" si="41"/>
        <v/>
      </c>
      <c r="B67" s="59"/>
      <c r="C67" s="60"/>
      <c r="D67" s="60"/>
      <c r="E67" s="60"/>
      <c r="F67" s="61"/>
      <c r="G67" s="61"/>
      <c r="H67" s="61"/>
      <c r="I67" s="61"/>
      <c r="J67" s="61"/>
      <c r="K67" s="62"/>
      <c r="L67" s="62"/>
      <c r="M67" s="61"/>
      <c r="N67" s="62"/>
      <c r="O67" s="62"/>
      <c r="P67" s="61"/>
      <c r="Q67" s="61"/>
      <c r="R67" s="61"/>
      <c r="S67" s="61"/>
      <c r="T67" s="61"/>
      <c r="U67" s="62"/>
      <c r="V67" s="63"/>
      <c r="W67" s="62"/>
      <c r="X67" s="120" t="str">
        <f t="shared" si="14"/>
        <v/>
      </c>
      <c r="Y67" s="137"/>
      <c r="Z67" s="120" t="str">
        <f t="shared" si="15"/>
        <v/>
      </c>
      <c r="AA67" s="12"/>
      <c r="AB67" s="71">
        <f t="shared" si="42"/>
        <v>0</v>
      </c>
      <c r="AC67" s="71">
        <f t="shared" si="43"/>
        <v>0</v>
      </c>
      <c r="AD67" s="71">
        <f t="shared" si="18"/>
        <v>0</v>
      </c>
      <c r="AE67" s="71">
        <f t="shared" si="19"/>
        <v>0</v>
      </c>
      <c r="AF67" s="71">
        <f t="shared" si="20"/>
        <v>0</v>
      </c>
      <c r="AG67" s="72" t="str">
        <f>IF(F67="","",IF(V67="",申込書!$AB$6,LEFT(V67,2)&amp;RIGHT(V67,3)))</f>
        <v/>
      </c>
      <c r="AH67" s="72" t="str">
        <f t="shared" si="21"/>
        <v/>
      </c>
      <c r="AI67" s="72" t="str">
        <f t="shared" si="22"/>
        <v/>
      </c>
      <c r="AJ67" s="73"/>
      <c r="AK67" s="75"/>
      <c r="AQ67" s="40">
        <v>62</v>
      </c>
      <c r="AR67" s="40">
        <f t="shared" si="47"/>
        <v>0</v>
      </c>
      <c r="AS67" s="40" t="str">
        <f t="shared" si="1"/>
        <v/>
      </c>
      <c r="AT67" s="56">
        <f t="shared" si="44"/>
        <v>0</v>
      </c>
      <c r="AU67" s="56" t="str">
        <f t="shared" si="2"/>
        <v/>
      </c>
      <c r="AV67" s="56" t="str">
        <f t="shared" si="3"/>
        <v/>
      </c>
      <c r="AW67" s="56" t="str">
        <f t="shared" si="4"/>
        <v/>
      </c>
      <c r="AX67" s="56" t="str">
        <f t="shared" si="5"/>
        <v/>
      </c>
      <c r="AY67" s="56">
        <v>0</v>
      </c>
      <c r="AZ67" s="56" t="str">
        <f t="shared" si="45"/>
        <v xml:space="preserve"> </v>
      </c>
      <c r="BA67" s="56">
        <v>62</v>
      </c>
      <c r="BB67" s="56" t="str">
        <f t="shared" si="46"/>
        <v/>
      </c>
      <c r="BC67" s="56" t="str">
        <f t="shared" si="25"/>
        <v>19000100</v>
      </c>
      <c r="BD67" s="56" t="str">
        <f t="shared" si="26"/>
        <v/>
      </c>
      <c r="BE67" s="56" t="str">
        <f t="shared" si="27"/>
        <v/>
      </c>
      <c r="BF67" s="56" t="str">
        <f t="shared" si="28"/>
        <v/>
      </c>
      <c r="BG67" s="56">
        <f t="shared" si="7"/>
        <v>0</v>
      </c>
      <c r="BH67" s="56">
        <f t="shared" si="8"/>
        <v>0</v>
      </c>
      <c r="BI67" s="56">
        <f t="shared" si="9"/>
        <v>0</v>
      </c>
      <c r="BJ67" s="41" t="str">
        <f t="shared" si="29"/>
        <v/>
      </c>
      <c r="BK67" s="41" t="str">
        <f t="shared" si="30"/>
        <v/>
      </c>
      <c r="BL67" s="41" t="str">
        <f t="shared" si="10"/>
        <v/>
      </c>
      <c r="BM67" s="41" t="str">
        <f t="shared" si="31"/>
        <v/>
      </c>
      <c r="BN67" s="41" t="str">
        <f t="shared" si="32"/>
        <v/>
      </c>
      <c r="BO67" s="41">
        <f t="shared" si="33"/>
        <v>0</v>
      </c>
      <c r="BP67" s="41" t="str">
        <f t="shared" si="34"/>
        <v/>
      </c>
      <c r="BQ67" s="41" t="str">
        <f t="shared" si="35"/>
        <v/>
      </c>
      <c r="BR67" s="41">
        <f t="shared" si="36"/>
        <v>0</v>
      </c>
      <c r="BS67" s="41" t="str">
        <f t="shared" si="37"/>
        <v/>
      </c>
      <c r="BT67" s="41" t="str">
        <f t="shared" si="38"/>
        <v/>
      </c>
      <c r="BU67" s="85" t="str">
        <f t="shared" si="11"/>
        <v>999:99.99</v>
      </c>
      <c r="BV67" s="85" t="str">
        <f t="shared" si="12"/>
        <v>999:99.99</v>
      </c>
      <c r="BW67" s="85" t="str">
        <f t="shared" si="39"/>
        <v>999:99.99</v>
      </c>
      <c r="BX67" s="89" t="str">
        <f t="shared" si="40"/>
        <v>1980/1/1</v>
      </c>
    </row>
    <row r="68" spans="1:76" ht="14.25" hidden="1" x14ac:dyDescent="0.15">
      <c r="A68" s="120" t="str">
        <f t="shared" si="41"/>
        <v/>
      </c>
      <c r="B68" s="59"/>
      <c r="C68" s="60"/>
      <c r="D68" s="60"/>
      <c r="E68" s="60"/>
      <c r="F68" s="61"/>
      <c r="G68" s="61"/>
      <c r="H68" s="61"/>
      <c r="I68" s="61"/>
      <c r="J68" s="61"/>
      <c r="K68" s="62"/>
      <c r="L68" s="62"/>
      <c r="M68" s="61"/>
      <c r="N68" s="62"/>
      <c r="O68" s="62"/>
      <c r="P68" s="61"/>
      <c r="Q68" s="61"/>
      <c r="R68" s="61"/>
      <c r="S68" s="61"/>
      <c r="T68" s="61"/>
      <c r="U68" s="62"/>
      <c r="V68" s="63"/>
      <c r="W68" s="62"/>
      <c r="X68" s="120" t="str">
        <f t="shared" si="14"/>
        <v/>
      </c>
      <c r="Y68" s="137"/>
      <c r="Z68" s="120" t="str">
        <f t="shared" si="15"/>
        <v/>
      </c>
      <c r="AA68" s="12"/>
      <c r="AB68" s="71">
        <f t="shared" si="42"/>
        <v>0</v>
      </c>
      <c r="AC68" s="71">
        <f t="shared" si="43"/>
        <v>0</v>
      </c>
      <c r="AD68" s="71">
        <f t="shared" si="18"/>
        <v>0</v>
      </c>
      <c r="AE68" s="71">
        <f t="shared" si="19"/>
        <v>0</v>
      </c>
      <c r="AF68" s="71">
        <f t="shared" si="20"/>
        <v>0</v>
      </c>
      <c r="AG68" s="72" t="str">
        <f>IF(F68="","",IF(V68="",申込書!$AB$6,LEFT(V68,2)&amp;RIGHT(V68,3)))</f>
        <v/>
      </c>
      <c r="AH68" s="72" t="str">
        <f t="shared" si="21"/>
        <v/>
      </c>
      <c r="AI68" s="72" t="str">
        <f t="shared" si="22"/>
        <v/>
      </c>
      <c r="AJ68" s="73"/>
      <c r="AK68" s="75"/>
      <c r="AQ68" s="40">
        <v>63</v>
      </c>
      <c r="AR68" s="40">
        <f t="shared" si="47"/>
        <v>0</v>
      </c>
      <c r="AS68" s="40" t="str">
        <f t="shared" si="1"/>
        <v/>
      </c>
      <c r="AT68" s="56">
        <f t="shared" si="44"/>
        <v>0</v>
      </c>
      <c r="AU68" s="56" t="str">
        <f t="shared" si="2"/>
        <v/>
      </c>
      <c r="AV68" s="56" t="str">
        <f t="shared" si="3"/>
        <v/>
      </c>
      <c r="AW68" s="56" t="str">
        <f t="shared" si="4"/>
        <v/>
      </c>
      <c r="AX68" s="56" t="str">
        <f t="shared" si="5"/>
        <v/>
      </c>
      <c r="AY68" s="56">
        <v>0</v>
      </c>
      <c r="AZ68" s="56" t="str">
        <f t="shared" si="45"/>
        <v xml:space="preserve"> </v>
      </c>
      <c r="BA68" s="56">
        <v>63</v>
      </c>
      <c r="BB68" s="56" t="str">
        <f t="shared" si="46"/>
        <v/>
      </c>
      <c r="BC68" s="56" t="str">
        <f t="shared" si="25"/>
        <v>19000100</v>
      </c>
      <c r="BD68" s="56" t="str">
        <f t="shared" si="26"/>
        <v/>
      </c>
      <c r="BE68" s="56" t="str">
        <f t="shared" si="27"/>
        <v/>
      </c>
      <c r="BF68" s="56" t="str">
        <f t="shared" si="28"/>
        <v/>
      </c>
      <c r="BG68" s="56">
        <f t="shared" si="7"/>
        <v>0</v>
      </c>
      <c r="BH68" s="56">
        <f t="shared" si="8"/>
        <v>0</v>
      </c>
      <c r="BI68" s="56">
        <f t="shared" si="9"/>
        <v>0</v>
      </c>
      <c r="BJ68" s="41" t="str">
        <f t="shared" si="29"/>
        <v/>
      </c>
      <c r="BK68" s="41" t="str">
        <f t="shared" si="30"/>
        <v/>
      </c>
      <c r="BL68" s="41" t="str">
        <f t="shared" si="10"/>
        <v/>
      </c>
      <c r="BM68" s="41" t="str">
        <f t="shared" si="31"/>
        <v/>
      </c>
      <c r="BN68" s="41" t="str">
        <f t="shared" si="32"/>
        <v/>
      </c>
      <c r="BO68" s="41">
        <f t="shared" si="33"/>
        <v>0</v>
      </c>
      <c r="BP68" s="41" t="str">
        <f t="shared" si="34"/>
        <v/>
      </c>
      <c r="BQ68" s="41" t="str">
        <f t="shared" si="35"/>
        <v/>
      </c>
      <c r="BR68" s="41">
        <f t="shared" si="36"/>
        <v>0</v>
      </c>
      <c r="BS68" s="41" t="str">
        <f t="shared" si="37"/>
        <v/>
      </c>
      <c r="BT68" s="41" t="str">
        <f t="shared" si="38"/>
        <v/>
      </c>
      <c r="BU68" s="85" t="str">
        <f t="shared" si="11"/>
        <v>999:99.99</v>
      </c>
      <c r="BV68" s="85" t="str">
        <f t="shared" si="12"/>
        <v>999:99.99</v>
      </c>
      <c r="BW68" s="85" t="str">
        <f t="shared" si="39"/>
        <v>999:99.99</v>
      </c>
      <c r="BX68" s="89" t="str">
        <f t="shared" si="40"/>
        <v>1980/1/1</v>
      </c>
    </row>
    <row r="69" spans="1:76" ht="14.25" hidden="1" x14ac:dyDescent="0.15">
      <c r="A69" s="120" t="str">
        <f t="shared" si="41"/>
        <v/>
      </c>
      <c r="B69" s="59"/>
      <c r="C69" s="60"/>
      <c r="D69" s="60"/>
      <c r="E69" s="60"/>
      <c r="F69" s="61"/>
      <c r="G69" s="61"/>
      <c r="H69" s="61"/>
      <c r="I69" s="61"/>
      <c r="J69" s="61"/>
      <c r="K69" s="62"/>
      <c r="L69" s="62"/>
      <c r="M69" s="61"/>
      <c r="N69" s="62"/>
      <c r="O69" s="62"/>
      <c r="P69" s="61"/>
      <c r="Q69" s="61"/>
      <c r="R69" s="61"/>
      <c r="S69" s="61"/>
      <c r="T69" s="61"/>
      <c r="U69" s="62"/>
      <c r="V69" s="63"/>
      <c r="W69" s="62"/>
      <c r="X69" s="120" t="str">
        <f t="shared" si="14"/>
        <v/>
      </c>
      <c r="Y69" s="137"/>
      <c r="Z69" s="120" t="str">
        <f t="shared" si="15"/>
        <v/>
      </c>
      <c r="AA69" s="12"/>
      <c r="AB69" s="71">
        <f t="shared" si="42"/>
        <v>0</v>
      </c>
      <c r="AC69" s="71">
        <f t="shared" si="43"/>
        <v>0</v>
      </c>
      <c r="AD69" s="71">
        <f t="shared" si="18"/>
        <v>0</v>
      </c>
      <c r="AE69" s="71">
        <f t="shared" si="19"/>
        <v>0</v>
      </c>
      <c r="AF69" s="71">
        <f t="shared" si="20"/>
        <v>0</v>
      </c>
      <c r="AG69" s="72" t="str">
        <f>IF(F69="","",IF(V69="",申込書!$AB$6,LEFT(V69,2)&amp;RIGHT(V69,3)))</f>
        <v/>
      </c>
      <c r="AH69" s="72" t="str">
        <f t="shared" si="21"/>
        <v/>
      </c>
      <c r="AI69" s="72" t="str">
        <f t="shared" si="22"/>
        <v/>
      </c>
      <c r="AJ69" s="73"/>
      <c r="AK69" s="75"/>
      <c r="AQ69" s="40">
        <v>64</v>
      </c>
      <c r="AR69" s="40">
        <f t="shared" si="47"/>
        <v>0</v>
      </c>
      <c r="AS69" s="40" t="str">
        <f t="shared" si="1"/>
        <v/>
      </c>
      <c r="AT69" s="56">
        <f t="shared" si="44"/>
        <v>0</v>
      </c>
      <c r="AU69" s="56" t="str">
        <f t="shared" si="2"/>
        <v/>
      </c>
      <c r="AV69" s="56" t="str">
        <f t="shared" si="3"/>
        <v/>
      </c>
      <c r="AW69" s="56" t="str">
        <f t="shared" si="4"/>
        <v/>
      </c>
      <c r="AX69" s="56" t="str">
        <f t="shared" si="5"/>
        <v/>
      </c>
      <c r="AY69" s="56">
        <v>0</v>
      </c>
      <c r="AZ69" s="56" t="str">
        <f t="shared" si="45"/>
        <v xml:space="preserve"> </v>
      </c>
      <c r="BA69" s="56">
        <v>64</v>
      </c>
      <c r="BB69" s="56" t="str">
        <f t="shared" si="46"/>
        <v/>
      </c>
      <c r="BC69" s="56" t="str">
        <f t="shared" si="25"/>
        <v>19000100</v>
      </c>
      <c r="BD69" s="56" t="str">
        <f t="shared" si="26"/>
        <v/>
      </c>
      <c r="BE69" s="56" t="str">
        <f t="shared" si="27"/>
        <v/>
      </c>
      <c r="BF69" s="56" t="str">
        <f t="shared" si="28"/>
        <v/>
      </c>
      <c r="BG69" s="56">
        <f t="shared" si="7"/>
        <v>0</v>
      </c>
      <c r="BH69" s="56">
        <f t="shared" si="8"/>
        <v>0</v>
      </c>
      <c r="BI69" s="56">
        <f t="shared" si="9"/>
        <v>0</v>
      </c>
      <c r="BJ69" s="41" t="str">
        <f t="shared" si="29"/>
        <v/>
      </c>
      <c r="BK69" s="41" t="str">
        <f t="shared" si="30"/>
        <v/>
      </c>
      <c r="BL69" s="41" t="str">
        <f t="shared" si="10"/>
        <v/>
      </c>
      <c r="BM69" s="41" t="str">
        <f t="shared" si="31"/>
        <v/>
      </c>
      <c r="BN69" s="41" t="str">
        <f t="shared" si="32"/>
        <v/>
      </c>
      <c r="BO69" s="41">
        <f t="shared" si="33"/>
        <v>0</v>
      </c>
      <c r="BP69" s="41" t="str">
        <f t="shared" si="34"/>
        <v/>
      </c>
      <c r="BQ69" s="41" t="str">
        <f t="shared" si="35"/>
        <v/>
      </c>
      <c r="BR69" s="41">
        <f t="shared" si="36"/>
        <v>0</v>
      </c>
      <c r="BS69" s="41" t="str">
        <f t="shared" si="37"/>
        <v/>
      </c>
      <c r="BT69" s="41" t="str">
        <f t="shared" si="38"/>
        <v/>
      </c>
      <c r="BU69" s="85" t="str">
        <f t="shared" si="11"/>
        <v>999:99.99</v>
      </c>
      <c r="BV69" s="85" t="str">
        <f t="shared" si="12"/>
        <v>999:99.99</v>
      </c>
      <c r="BW69" s="85" t="str">
        <f t="shared" si="39"/>
        <v>999:99.99</v>
      </c>
      <c r="BX69" s="89" t="str">
        <f t="shared" si="40"/>
        <v>1980/1/1</v>
      </c>
    </row>
    <row r="70" spans="1:76" ht="14.25" hidden="1" x14ac:dyDescent="0.15">
      <c r="A70" s="120" t="str">
        <f t="shared" si="41"/>
        <v/>
      </c>
      <c r="B70" s="59"/>
      <c r="C70" s="60"/>
      <c r="D70" s="60"/>
      <c r="E70" s="60"/>
      <c r="F70" s="61"/>
      <c r="G70" s="61"/>
      <c r="H70" s="61"/>
      <c r="I70" s="61"/>
      <c r="J70" s="61"/>
      <c r="K70" s="62"/>
      <c r="L70" s="62"/>
      <c r="M70" s="61"/>
      <c r="N70" s="62"/>
      <c r="O70" s="62"/>
      <c r="P70" s="61"/>
      <c r="Q70" s="61"/>
      <c r="R70" s="61"/>
      <c r="S70" s="61"/>
      <c r="T70" s="61"/>
      <c r="U70" s="62"/>
      <c r="V70" s="63"/>
      <c r="W70" s="62"/>
      <c r="X70" s="120" t="str">
        <f t="shared" si="14"/>
        <v/>
      </c>
      <c r="Y70" s="137"/>
      <c r="Z70" s="120" t="str">
        <f t="shared" si="15"/>
        <v/>
      </c>
      <c r="AA70" s="12"/>
      <c r="AB70" s="71">
        <f t="shared" si="42"/>
        <v>0</v>
      </c>
      <c r="AC70" s="71">
        <f t="shared" si="43"/>
        <v>0</v>
      </c>
      <c r="AD70" s="71">
        <f t="shared" si="18"/>
        <v>0</v>
      </c>
      <c r="AE70" s="71">
        <f t="shared" si="19"/>
        <v>0</v>
      </c>
      <c r="AF70" s="71">
        <f t="shared" si="20"/>
        <v>0</v>
      </c>
      <c r="AG70" s="72" t="str">
        <f>IF(F70="","",IF(V70="",申込書!$AB$6,LEFT(V70,2)&amp;RIGHT(V70,3)))</f>
        <v/>
      </c>
      <c r="AH70" s="72" t="str">
        <f t="shared" si="21"/>
        <v/>
      </c>
      <c r="AI70" s="72" t="str">
        <f t="shared" si="22"/>
        <v/>
      </c>
      <c r="AJ70" s="73"/>
      <c r="AK70" s="75"/>
      <c r="AQ70" s="40">
        <v>65</v>
      </c>
      <c r="AR70" s="40">
        <f t="shared" si="47"/>
        <v>0</v>
      </c>
      <c r="AS70" s="40" t="str">
        <f t="shared" ref="AS70:AS133" si="48">IF(OR(AU70="",BH70=5),"",AR70)</f>
        <v/>
      </c>
      <c r="AT70" s="56">
        <f t="shared" si="44"/>
        <v>0</v>
      </c>
      <c r="AU70" s="56" t="str">
        <f t="shared" ref="AU70:AU105" si="49">IF(AND(J70="",M70=""),"",IF(AT70=2,TRIM(F70)&amp;"      "&amp;TRIM(G70),IF(AT70=3,TRIM(F70)&amp;"    "&amp;TRIM(G70),IF(AT70=4,TRIM(F70)&amp;"  "&amp;TRIM(G70),TRIM(F70)&amp;TRIM(G70)))))</f>
        <v/>
      </c>
      <c r="AV70" s="56" t="str">
        <f t="shared" ref="AV70:AV133" si="50">IF(AU70="","",F70&amp;"  "&amp;G70)</f>
        <v/>
      </c>
      <c r="AW70" s="56" t="str">
        <f t="shared" ref="AW70:AW105" si="51">IF(BI70&lt;2,AX70,AX70+5)</f>
        <v/>
      </c>
      <c r="AX70" s="56" t="str">
        <f t="shared" ref="AX70:AX105" si="52">IF(BI70=0,IF(BB70="","",IF(BB70&lt;25,18,BB70-MOD(BB70,5))),IF(BB70&lt;9,1,IF(AND(BB70&gt;8,BB70&lt;11),2,IF(AND(BB70&gt;10,BB70&lt;13),3,IF(AND(BB70&gt;12,BB70&lt;15),4,5)))))</f>
        <v/>
      </c>
      <c r="AY70" s="56">
        <v>0</v>
      </c>
      <c r="AZ70" s="56" t="str">
        <f t="shared" si="45"/>
        <v xml:space="preserve"> </v>
      </c>
      <c r="BA70" s="56">
        <v>65</v>
      </c>
      <c r="BB70" s="56" t="str">
        <f t="shared" si="46"/>
        <v/>
      </c>
      <c r="BC70" s="56" t="str">
        <f t="shared" si="25"/>
        <v>19000100</v>
      </c>
      <c r="BD70" s="56" t="str">
        <f t="shared" si="26"/>
        <v/>
      </c>
      <c r="BE70" s="56" t="str">
        <f t="shared" si="27"/>
        <v/>
      </c>
      <c r="BF70" s="56" t="str">
        <f t="shared" si="28"/>
        <v/>
      </c>
      <c r="BG70" s="56">
        <f t="shared" ref="BG70:BG105" si="53">IF(C70="100歳",1,IF(C70="他チーム",5,0))</f>
        <v>0</v>
      </c>
      <c r="BH70" s="56">
        <f t="shared" ref="BH70:BH105" si="54">IF(F70="",0,IF(AND(V70="",W70=""),0,5))</f>
        <v>0</v>
      </c>
      <c r="BI70" s="56">
        <f t="shared" ref="BI70:BI105" si="55">IF(E70="",0,IF(E70="上級",1,IF(E70="選手",2,0)))</f>
        <v>0</v>
      </c>
      <c r="BJ70" s="41" t="str">
        <f t="shared" si="29"/>
        <v/>
      </c>
      <c r="BK70" s="41" t="str">
        <f t="shared" si="30"/>
        <v/>
      </c>
      <c r="BL70" s="41" t="str">
        <f t="shared" ref="BL70:BL105" si="56">IF(P70="","",VLOOKUP(P70,$AL$6:$AO$16,2,0)+IF(AY70=0,1,0))</f>
        <v/>
      </c>
      <c r="BM70" s="41" t="str">
        <f t="shared" si="31"/>
        <v/>
      </c>
      <c r="BN70" s="41" t="str">
        <f t="shared" si="32"/>
        <v/>
      </c>
      <c r="BO70" s="41">
        <f t="shared" si="33"/>
        <v>0</v>
      </c>
      <c r="BP70" s="41" t="str">
        <f t="shared" si="34"/>
        <v/>
      </c>
      <c r="BQ70" s="41" t="str">
        <f t="shared" si="35"/>
        <v/>
      </c>
      <c r="BR70" s="41">
        <f t="shared" si="36"/>
        <v>0</v>
      </c>
      <c r="BS70" s="41" t="str">
        <f t="shared" si="37"/>
        <v/>
      </c>
      <c r="BT70" s="41" t="str">
        <f t="shared" si="38"/>
        <v/>
      </c>
      <c r="BU70" s="85" t="str">
        <f t="shared" ref="BU70:BU105" si="57">IF(K70="","999:99.99"," "&amp;LEFT(RIGHT("        "&amp;TEXT(K70,"0.00"),7),2)&amp;":"&amp;RIGHT(TEXT(K70,"0.00"),5))</f>
        <v>999:99.99</v>
      </c>
      <c r="BV70" s="85" t="str">
        <f t="shared" ref="BV70:BV105" si="58">IF(N70="","999:99.99"," "&amp;LEFT(RIGHT("        "&amp;TEXT(N70,"0.00"),7),2)&amp;":"&amp;RIGHT(TEXT(N70,"0.00"),5))</f>
        <v>999:99.99</v>
      </c>
      <c r="BW70" s="85" t="str">
        <f t="shared" si="39"/>
        <v>999:99.99</v>
      </c>
      <c r="BX70" s="89" t="str">
        <f t="shared" si="40"/>
        <v>1980/1/1</v>
      </c>
    </row>
    <row r="71" spans="1:76" ht="14.25" hidden="1" x14ac:dyDescent="0.15">
      <c r="A71" s="120" t="str">
        <f t="shared" si="41"/>
        <v/>
      </c>
      <c r="B71" s="59"/>
      <c r="C71" s="60"/>
      <c r="D71" s="60"/>
      <c r="E71" s="60"/>
      <c r="F71" s="61"/>
      <c r="G71" s="61"/>
      <c r="H71" s="61"/>
      <c r="I71" s="61"/>
      <c r="J71" s="61"/>
      <c r="K71" s="62"/>
      <c r="L71" s="62"/>
      <c r="M71" s="61"/>
      <c r="N71" s="62"/>
      <c r="O71" s="62"/>
      <c r="P71" s="61"/>
      <c r="Q71" s="61"/>
      <c r="R71" s="61"/>
      <c r="S71" s="61"/>
      <c r="T71" s="61"/>
      <c r="U71" s="62"/>
      <c r="V71" s="63"/>
      <c r="W71" s="62"/>
      <c r="X71" s="120" t="str">
        <f t="shared" ref="X71:X105" si="59">IF(B71="","",BB71)</f>
        <v/>
      </c>
      <c r="Y71" s="137"/>
      <c r="Z71" s="120" t="str">
        <f t="shared" ref="Z71:Z105" si="60">IF(AND(V71="",W71=""),"","オープン")</f>
        <v/>
      </c>
      <c r="AA71" s="12"/>
      <c r="AB71" s="71">
        <f t="shared" si="42"/>
        <v>0</v>
      </c>
      <c r="AC71" s="71">
        <f t="shared" si="43"/>
        <v>0</v>
      </c>
      <c r="AD71" s="71">
        <f t="shared" ref="AD71:AD105" si="61">IF(P71="",0,1)</f>
        <v>0</v>
      </c>
      <c r="AE71" s="71">
        <f t="shared" ref="AE71:AE105" si="62">SUM(AB71:AD71)</f>
        <v>0</v>
      </c>
      <c r="AF71" s="71">
        <f t="shared" si="20"/>
        <v>0</v>
      </c>
      <c r="AG71" s="72" t="str">
        <f>IF(F71="","",IF(V71="",申込書!$AB$6,LEFT(V71,2)&amp;RIGHT(V71,3)))</f>
        <v/>
      </c>
      <c r="AH71" s="72" t="str">
        <f t="shared" si="21"/>
        <v/>
      </c>
      <c r="AI71" s="72" t="str">
        <f t="shared" si="22"/>
        <v/>
      </c>
      <c r="AJ71" s="73"/>
      <c r="AK71" s="75"/>
      <c r="AQ71" s="40">
        <v>66</v>
      </c>
      <c r="AR71" s="40">
        <f t="shared" si="47"/>
        <v>0</v>
      </c>
      <c r="AS71" s="40" t="str">
        <f t="shared" si="48"/>
        <v/>
      </c>
      <c r="AT71" s="56">
        <f t="shared" si="44"/>
        <v>0</v>
      </c>
      <c r="AU71" s="56" t="str">
        <f t="shared" si="49"/>
        <v/>
      </c>
      <c r="AV71" s="56" t="str">
        <f t="shared" si="50"/>
        <v/>
      </c>
      <c r="AW71" s="56" t="str">
        <f t="shared" si="51"/>
        <v/>
      </c>
      <c r="AX71" s="56" t="str">
        <f t="shared" si="52"/>
        <v/>
      </c>
      <c r="AY71" s="56">
        <v>0</v>
      </c>
      <c r="AZ71" s="56" t="str">
        <f t="shared" si="45"/>
        <v xml:space="preserve"> </v>
      </c>
      <c r="BA71" s="56">
        <v>66</v>
      </c>
      <c r="BB71" s="56" t="str">
        <f t="shared" si="46"/>
        <v/>
      </c>
      <c r="BC71" s="56" t="str">
        <f t="shared" ref="BC71:BC105" si="63">YEAR(B71)&amp;RIGHT("0"&amp;MONTH(B71),2)&amp;RIGHT("0"&amp;DAY(B71),2)</f>
        <v>19000100</v>
      </c>
      <c r="BD71" s="56" t="str">
        <f t="shared" ref="BD71:BD134" si="64">IF(B71="","",4)</f>
        <v/>
      </c>
      <c r="BE71" s="56" t="str">
        <f t="shared" ref="BE71:BE134" si="65">IF(B71="","",IF(ISERROR(VLOOKUP($Y71,$CA$21:$CC$26,3,0)),"",VLOOKUP($Y71,$CA$21:$CC$26,3,0)))</f>
        <v/>
      </c>
      <c r="BF71" s="56" t="str">
        <f t="shared" ref="BF71:BF105" si="66">IF(B71="","",INT(($AO$2-BC71)/10000))</f>
        <v/>
      </c>
      <c r="BG71" s="56">
        <f t="shared" si="53"/>
        <v>0</v>
      </c>
      <c r="BH71" s="56">
        <f t="shared" si="54"/>
        <v>0</v>
      </c>
      <c r="BI71" s="56">
        <f t="shared" si="55"/>
        <v>0</v>
      </c>
      <c r="BJ71" s="41" t="str">
        <f t="shared" ref="BJ71:BJ105" si="67">IF(J71="","",VLOOKUP(J71,$AL$6:$AO$17,2,0)+IF(AY71=0,1,0))</f>
        <v/>
      </c>
      <c r="BK71" s="41" t="str">
        <f t="shared" ref="BK71:BK105" si="68">IF(M71="","",VLOOKUP(M71,$AL$6:$AO$17,2,0)+IF(AY71=0,1,0))</f>
        <v/>
      </c>
      <c r="BL71" s="41" t="str">
        <f t="shared" si="56"/>
        <v/>
      </c>
      <c r="BM71" s="41" t="str">
        <f t="shared" ref="BM71:BM105" si="69">IF(J71="","",VLOOKUP(J71,$AL$6:$AO$17,3,0))</f>
        <v/>
      </c>
      <c r="BN71" s="41" t="str">
        <f t="shared" ref="BN71:BN105" si="70">IF(J71="","",VLOOKUP(J71,$AL$6:$AO$17,4,0))</f>
        <v/>
      </c>
      <c r="BO71" s="41">
        <f t="shared" ref="BO71:BO134" si="71">IF(L71="オープン",5,0)</f>
        <v>0</v>
      </c>
      <c r="BP71" s="41" t="str">
        <f t="shared" ref="BP71:BP105" si="72">IF(M71="","",VLOOKUP(M71,$AL$6:$AO$17,3,0))</f>
        <v/>
      </c>
      <c r="BQ71" s="41" t="str">
        <f t="shared" ref="BQ71:BQ105" si="73">IF(M71="","",VLOOKUP(M71,$AL$6:$AO$17,4,0))</f>
        <v/>
      </c>
      <c r="BR71" s="41">
        <f t="shared" ref="BR71:BR134" si="74">IF(O71="オープン",5,0)</f>
        <v>0</v>
      </c>
      <c r="BS71" s="41" t="str">
        <f t="shared" si="37"/>
        <v/>
      </c>
      <c r="BT71" s="41" t="str">
        <f t="shared" si="38"/>
        <v/>
      </c>
      <c r="BU71" s="85" t="str">
        <f t="shared" si="57"/>
        <v>999:99.99</v>
      </c>
      <c r="BV71" s="85" t="str">
        <f t="shared" si="58"/>
        <v>999:99.99</v>
      </c>
      <c r="BW71" s="85" t="str">
        <f t="shared" ref="BW71:BW105" si="75">IF(U71="","999:99.99"," "&amp;LEFT(RIGHT("        "&amp;TEXT(U71,"0.00"),7),2)&amp;":"&amp;RIGHT(TEXT(U71,"0.00"),5))</f>
        <v>999:99.99</v>
      </c>
      <c r="BX71" s="89" t="str">
        <f t="shared" si="40"/>
        <v>1980/1/1</v>
      </c>
    </row>
    <row r="72" spans="1:76" ht="14.25" hidden="1" x14ac:dyDescent="0.15">
      <c r="A72" s="120" t="str">
        <f t="shared" si="41"/>
        <v/>
      </c>
      <c r="B72" s="59"/>
      <c r="C72" s="60"/>
      <c r="D72" s="60"/>
      <c r="E72" s="60"/>
      <c r="F72" s="61"/>
      <c r="G72" s="61"/>
      <c r="H72" s="61"/>
      <c r="I72" s="61"/>
      <c r="J72" s="61"/>
      <c r="K72" s="62"/>
      <c r="L72" s="62"/>
      <c r="M72" s="61"/>
      <c r="N72" s="62"/>
      <c r="O72" s="62"/>
      <c r="P72" s="61"/>
      <c r="Q72" s="61"/>
      <c r="R72" s="61"/>
      <c r="S72" s="61"/>
      <c r="T72" s="61"/>
      <c r="U72" s="62"/>
      <c r="V72" s="63"/>
      <c r="W72" s="62"/>
      <c r="X72" s="120" t="str">
        <f t="shared" si="59"/>
        <v/>
      </c>
      <c r="Y72" s="137"/>
      <c r="Z72" s="120" t="str">
        <f t="shared" si="60"/>
        <v/>
      </c>
      <c r="AA72" s="12"/>
      <c r="AB72" s="71">
        <f t="shared" si="42"/>
        <v>0</v>
      </c>
      <c r="AC72" s="71">
        <f t="shared" si="43"/>
        <v>0</v>
      </c>
      <c r="AD72" s="71">
        <f t="shared" si="61"/>
        <v>0</v>
      </c>
      <c r="AE72" s="71">
        <f t="shared" si="62"/>
        <v>0</v>
      </c>
      <c r="AF72" s="71">
        <f t="shared" si="20"/>
        <v>0</v>
      </c>
      <c r="AG72" s="72" t="str">
        <f>IF(F72="","",IF(V72="",申込書!$AB$6,LEFT(V72,2)&amp;RIGHT(V72,3)))</f>
        <v/>
      </c>
      <c r="AH72" s="72" t="str">
        <f t="shared" si="21"/>
        <v/>
      </c>
      <c r="AI72" s="72" t="str">
        <f t="shared" si="22"/>
        <v/>
      </c>
      <c r="AJ72" s="73"/>
      <c r="AK72" s="75"/>
      <c r="AQ72" s="40">
        <v>67</v>
      </c>
      <c r="AR72" s="40">
        <f t="shared" si="47"/>
        <v>0</v>
      </c>
      <c r="AS72" s="40" t="str">
        <f t="shared" si="48"/>
        <v/>
      </c>
      <c r="AT72" s="56">
        <f t="shared" si="44"/>
        <v>0</v>
      </c>
      <c r="AU72" s="56" t="str">
        <f t="shared" si="49"/>
        <v/>
      </c>
      <c r="AV72" s="56" t="str">
        <f t="shared" si="50"/>
        <v/>
      </c>
      <c r="AW72" s="56" t="str">
        <f t="shared" si="51"/>
        <v/>
      </c>
      <c r="AX72" s="56" t="str">
        <f t="shared" si="52"/>
        <v/>
      </c>
      <c r="AY72" s="56">
        <v>0</v>
      </c>
      <c r="AZ72" s="56" t="str">
        <f t="shared" si="45"/>
        <v xml:space="preserve"> </v>
      </c>
      <c r="BA72" s="56">
        <v>67</v>
      </c>
      <c r="BB72" s="56" t="str">
        <f t="shared" si="46"/>
        <v/>
      </c>
      <c r="BC72" s="56" t="str">
        <f t="shared" si="63"/>
        <v>19000100</v>
      </c>
      <c r="BD72" s="56" t="str">
        <f t="shared" si="64"/>
        <v/>
      </c>
      <c r="BE72" s="56" t="str">
        <f t="shared" si="65"/>
        <v/>
      </c>
      <c r="BF72" s="56" t="str">
        <f t="shared" si="66"/>
        <v/>
      </c>
      <c r="BG72" s="56">
        <f t="shared" si="53"/>
        <v>0</v>
      </c>
      <c r="BH72" s="56">
        <f t="shared" si="54"/>
        <v>0</v>
      </c>
      <c r="BI72" s="56">
        <f t="shared" si="55"/>
        <v>0</v>
      </c>
      <c r="BJ72" s="41" t="str">
        <f t="shared" si="67"/>
        <v/>
      </c>
      <c r="BK72" s="41" t="str">
        <f t="shared" si="68"/>
        <v/>
      </c>
      <c r="BL72" s="41" t="str">
        <f t="shared" si="56"/>
        <v/>
      </c>
      <c r="BM72" s="41" t="str">
        <f t="shared" si="69"/>
        <v/>
      </c>
      <c r="BN72" s="41" t="str">
        <f t="shared" si="70"/>
        <v/>
      </c>
      <c r="BO72" s="41">
        <f t="shared" si="71"/>
        <v>0</v>
      </c>
      <c r="BP72" s="41" t="str">
        <f t="shared" si="72"/>
        <v/>
      </c>
      <c r="BQ72" s="41" t="str">
        <f t="shared" si="73"/>
        <v/>
      </c>
      <c r="BR72" s="41">
        <f t="shared" si="74"/>
        <v>0</v>
      </c>
      <c r="BS72" s="41" t="str">
        <f t="shared" si="37"/>
        <v/>
      </c>
      <c r="BT72" s="41" t="str">
        <f t="shared" si="38"/>
        <v/>
      </c>
      <c r="BU72" s="85" t="str">
        <f t="shared" si="57"/>
        <v>999:99.99</v>
      </c>
      <c r="BV72" s="85" t="str">
        <f t="shared" si="58"/>
        <v>999:99.99</v>
      </c>
      <c r="BW72" s="85" t="str">
        <f t="shared" si="75"/>
        <v>999:99.99</v>
      </c>
      <c r="BX72" s="89" t="str">
        <f t="shared" si="40"/>
        <v>1980/1/1</v>
      </c>
    </row>
    <row r="73" spans="1:76" ht="14.25" hidden="1" x14ac:dyDescent="0.15">
      <c r="A73" s="120" t="str">
        <f t="shared" si="41"/>
        <v/>
      </c>
      <c r="B73" s="59"/>
      <c r="C73" s="60"/>
      <c r="D73" s="60"/>
      <c r="E73" s="60"/>
      <c r="F73" s="61"/>
      <c r="G73" s="61"/>
      <c r="H73" s="61"/>
      <c r="I73" s="61"/>
      <c r="J73" s="61"/>
      <c r="K73" s="62"/>
      <c r="L73" s="62"/>
      <c r="M73" s="61"/>
      <c r="N73" s="62"/>
      <c r="O73" s="62"/>
      <c r="P73" s="61"/>
      <c r="Q73" s="61"/>
      <c r="R73" s="61"/>
      <c r="S73" s="61"/>
      <c r="T73" s="61"/>
      <c r="U73" s="62"/>
      <c r="V73" s="63"/>
      <c r="W73" s="62"/>
      <c r="X73" s="120" t="str">
        <f t="shared" si="59"/>
        <v/>
      </c>
      <c r="Y73" s="137"/>
      <c r="Z73" s="120" t="str">
        <f t="shared" si="60"/>
        <v/>
      </c>
      <c r="AA73" s="12"/>
      <c r="AB73" s="71">
        <f t="shared" si="42"/>
        <v>0</v>
      </c>
      <c r="AC73" s="71">
        <f t="shared" si="43"/>
        <v>0</v>
      </c>
      <c r="AD73" s="71">
        <f t="shared" si="61"/>
        <v>0</v>
      </c>
      <c r="AE73" s="71">
        <f t="shared" si="62"/>
        <v>0</v>
      </c>
      <c r="AF73" s="71">
        <f t="shared" si="20"/>
        <v>0</v>
      </c>
      <c r="AG73" s="72" t="str">
        <f>IF(F73="","",IF(V73="",申込書!$AB$6,LEFT(V73,2)&amp;RIGHT(V73,3)))</f>
        <v/>
      </c>
      <c r="AH73" s="72" t="str">
        <f t="shared" si="21"/>
        <v/>
      </c>
      <c r="AI73" s="72" t="str">
        <f t="shared" si="22"/>
        <v/>
      </c>
      <c r="AJ73" s="73"/>
      <c r="AK73" s="75"/>
      <c r="AQ73" s="40">
        <v>68</v>
      </c>
      <c r="AR73" s="40">
        <f t="shared" si="47"/>
        <v>0</v>
      </c>
      <c r="AS73" s="40" t="str">
        <f t="shared" si="48"/>
        <v/>
      </c>
      <c r="AT73" s="56">
        <f t="shared" si="44"/>
        <v>0</v>
      </c>
      <c r="AU73" s="56" t="str">
        <f t="shared" si="49"/>
        <v/>
      </c>
      <c r="AV73" s="56" t="str">
        <f t="shared" si="50"/>
        <v/>
      </c>
      <c r="AW73" s="56" t="str">
        <f t="shared" si="51"/>
        <v/>
      </c>
      <c r="AX73" s="56" t="str">
        <f t="shared" si="52"/>
        <v/>
      </c>
      <c r="AY73" s="56">
        <v>0</v>
      </c>
      <c r="AZ73" s="56" t="str">
        <f t="shared" si="45"/>
        <v xml:space="preserve"> </v>
      </c>
      <c r="BA73" s="56">
        <v>68</v>
      </c>
      <c r="BB73" s="56" t="str">
        <f t="shared" si="46"/>
        <v/>
      </c>
      <c r="BC73" s="56" t="str">
        <f t="shared" si="63"/>
        <v>19000100</v>
      </c>
      <c r="BD73" s="56" t="str">
        <f t="shared" si="64"/>
        <v/>
      </c>
      <c r="BE73" s="56" t="str">
        <f t="shared" si="65"/>
        <v/>
      </c>
      <c r="BF73" s="56" t="str">
        <f t="shared" si="66"/>
        <v/>
      </c>
      <c r="BG73" s="56">
        <f t="shared" si="53"/>
        <v>0</v>
      </c>
      <c r="BH73" s="56">
        <f t="shared" si="54"/>
        <v>0</v>
      </c>
      <c r="BI73" s="56">
        <f t="shared" si="55"/>
        <v>0</v>
      </c>
      <c r="BJ73" s="41" t="str">
        <f t="shared" si="67"/>
        <v/>
      </c>
      <c r="BK73" s="41" t="str">
        <f t="shared" si="68"/>
        <v/>
      </c>
      <c r="BL73" s="41" t="str">
        <f t="shared" si="56"/>
        <v/>
      </c>
      <c r="BM73" s="41" t="str">
        <f t="shared" si="69"/>
        <v/>
      </c>
      <c r="BN73" s="41" t="str">
        <f t="shared" si="70"/>
        <v/>
      </c>
      <c r="BO73" s="41">
        <f t="shared" si="71"/>
        <v>0</v>
      </c>
      <c r="BP73" s="41" t="str">
        <f t="shared" si="72"/>
        <v/>
      </c>
      <c r="BQ73" s="41" t="str">
        <f t="shared" si="73"/>
        <v/>
      </c>
      <c r="BR73" s="41">
        <f t="shared" si="74"/>
        <v>0</v>
      </c>
      <c r="BS73" s="41" t="str">
        <f t="shared" si="37"/>
        <v/>
      </c>
      <c r="BT73" s="41" t="str">
        <f t="shared" si="38"/>
        <v/>
      </c>
      <c r="BU73" s="85" t="str">
        <f t="shared" si="57"/>
        <v>999:99.99</v>
      </c>
      <c r="BV73" s="85" t="str">
        <f t="shared" si="58"/>
        <v>999:99.99</v>
      </c>
      <c r="BW73" s="85" t="str">
        <f t="shared" si="75"/>
        <v>999:99.99</v>
      </c>
      <c r="BX73" s="89" t="str">
        <f t="shared" si="40"/>
        <v>1980/1/1</v>
      </c>
    </row>
    <row r="74" spans="1:76" ht="14.25" hidden="1" x14ac:dyDescent="0.15">
      <c r="A74" s="120" t="str">
        <f t="shared" si="41"/>
        <v/>
      </c>
      <c r="B74" s="59"/>
      <c r="C74" s="60"/>
      <c r="D74" s="60"/>
      <c r="E74" s="60"/>
      <c r="F74" s="61"/>
      <c r="G74" s="61"/>
      <c r="H74" s="61"/>
      <c r="I74" s="61"/>
      <c r="J74" s="61"/>
      <c r="K74" s="62"/>
      <c r="L74" s="62"/>
      <c r="M74" s="61"/>
      <c r="N74" s="62"/>
      <c r="O74" s="62"/>
      <c r="P74" s="61"/>
      <c r="Q74" s="61"/>
      <c r="R74" s="61"/>
      <c r="S74" s="61"/>
      <c r="T74" s="61"/>
      <c r="U74" s="62"/>
      <c r="V74" s="63"/>
      <c r="W74" s="62"/>
      <c r="X74" s="120" t="str">
        <f t="shared" si="59"/>
        <v/>
      </c>
      <c r="Y74" s="137"/>
      <c r="Z74" s="120" t="str">
        <f t="shared" si="60"/>
        <v/>
      </c>
      <c r="AA74" s="12"/>
      <c r="AB74" s="71">
        <f t="shared" si="42"/>
        <v>0</v>
      </c>
      <c r="AC74" s="71">
        <f t="shared" si="43"/>
        <v>0</v>
      </c>
      <c r="AD74" s="71">
        <f t="shared" si="61"/>
        <v>0</v>
      </c>
      <c r="AE74" s="71">
        <f t="shared" si="62"/>
        <v>0</v>
      </c>
      <c r="AF74" s="71">
        <f t="shared" si="20"/>
        <v>0</v>
      </c>
      <c r="AG74" s="72" t="str">
        <f>IF(F74="","",IF(V74="",申込書!$AB$6,LEFT(V74,2)&amp;RIGHT(V74,3)))</f>
        <v/>
      </c>
      <c r="AH74" s="72" t="str">
        <f t="shared" si="21"/>
        <v/>
      </c>
      <c r="AI74" s="72" t="str">
        <f t="shared" si="22"/>
        <v/>
      </c>
      <c r="AJ74" s="73"/>
      <c r="AK74" s="75"/>
      <c r="AQ74" s="40">
        <v>69</v>
      </c>
      <c r="AR74" s="40">
        <f t="shared" si="47"/>
        <v>0</v>
      </c>
      <c r="AS74" s="40" t="str">
        <f t="shared" si="48"/>
        <v/>
      </c>
      <c r="AT74" s="56">
        <f t="shared" si="44"/>
        <v>0</v>
      </c>
      <c r="AU74" s="56" t="str">
        <f t="shared" si="49"/>
        <v/>
      </c>
      <c r="AV74" s="56" t="str">
        <f t="shared" si="50"/>
        <v/>
      </c>
      <c r="AW74" s="56" t="str">
        <f t="shared" si="51"/>
        <v/>
      </c>
      <c r="AX74" s="56" t="str">
        <f t="shared" si="52"/>
        <v/>
      </c>
      <c r="AY74" s="56">
        <v>0</v>
      </c>
      <c r="AZ74" s="56" t="str">
        <f t="shared" si="45"/>
        <v xml:space="preserve"> </v>
      </c>
      <c r="BA74" s="56">
        <v>69</v>
      </c>
      <c r="BB74" s="56" t="str">
        <f t="shared" si="46"/>
        <v/>
      </c>
      <c r="BC74" s="56" t="str">
        <f t="shared" si="63"/>
        <v>19000100</v>
      </c>
      <c r="BD74" s="56" t="str">
        <f t="shared" si="64"/>
        <v/>
      </c>
      <c r="BE74" s="56" t="str">
        <f t="shared" si="65"/>
        <v/>
      </c>
      <c r="BF74" s="56" t="str">
        <f t="shared" si="66"/>
        <v/>
      </c>
      <c r="BG74" s="56">
        <f t="shared" si="53"/>
        <v>0</v>
      </c>
      <c r="BH74" s="56">
        <f t="shared" si="54"/>
        <v>0</v>
      </c>
      <c r="BI74" s="56">
        <f t="shared" si="55"/>
        <v>0</v>
      </c>
      <c r="BJ74" s="41" t="str">
        <f t="shared" si="67"/>
        <v/>
      </c>
      <c r="BK74" s="41" t="str">
        <f t="shared" si="68"/>
        <v/>
      </c>
      <c r="BL74" s="41" t="str">
        <f t="shared" si="56"/>
        <v/>
      </c>
      <c r="BM74" s="41" t="str">
        <f t="shared" si="69"/>
        <v/>
      </c>
      <c r="BN74" s="41" t="str">
        <f t="shared" si="70"/>
        <v/>
      </c>
      <c r="BO74" s="41">
        <f t="shared" si="71"/>
        <v>0</v>
      </c>
      <c r="BP74" s="41" t="str">
        <f t="shared" si="72"/>
        <v/>
      </c>
      <c r="BQ74" s="41" t="str">
        <f t="shared" si="73"/>
        <v/>
      </c>
      <c r="BR74" s="41">
        <f t="shared" si="74"/>
        <v>0</v>
      </c>
      <c r="BS74" s="41" t="str">
        <f t="shared" si="37"/>
        <v/>
      </c>
      <c r="BT74" s="41" t="str">
        <f t="shared" si="38"/>
        <v/>
      </c>
      <c r="BU74" s="85" t="str">
        <f t="shared" si="57"/>
        <v>999:99.99</v>
      </c>
      <c r="BV74" s="85" t="str">
        <f t="shared" si="58"/>
        <v>999:99.99</v>
      </c>
      <c r="BW74" s="85" t="str">
        <f t="shared" si="75"/>
        <v>999:99.99</v>
      </c>
      <c r="BX74" s="89" t="str">
        <f t="shared" si="40"/>
        <v>1980/1/1</v>
      </c>
    </row>
    <row r="75" spans="1:76" ht="14.25" hidden="1" x14ac:dyDescent="0.15">
      <c r="A75" s="120" t="str">
        <f t="shared" si="41"/>
        <v/>
      </c>
      <c r="B75" s="59"/>
      <c r="C75" s="60"/>
      <c r="D75" s="60"/>
      <c r="E75" s="60"/>
      <c r="F75" s="61"/>
      <c r="G75" s="61"/>
      <c r="H75" s="61"/>
      <c r="I75" s="61"/>
      <c r="J75" s="61"/>
      <c r="K75" s="62"/>
      <c r="L75" s="62"/>
      <c r="M75" s="61"/>
      <c r="N75" s="62"/>
      <c r="O75" s="62"/>
      <c r="P75" s="61"/>
      <c r="Q75" s="61"/>
      <c r="R75" s="61"/>
      <c r="S75" s="61"/>
      <c r="T75" s="61"/>
      <c r="U75" s="62"/>
      <c r="V75" s="63"/>
      <c r="W75" s="62"/>
      <c r="X75" s="120" t="str">
        <f t="shared" si="59"/>
        <v/>
      </c>
      <c r="Y75" s="137"/>
      <c r="Z75" s="120" t="str">
        <f t="shared" si="60"/>
        <v/>
      </c>
      <c r="AA75" s="12"/>
      <c r="AB75" s="71">
        <f t="shared" si="42"/>
        <v>0</v>
      </c>
      <c r="AC75" s="71">
        <f t="shared" si="43"/>
        <v>0</v>
      </c>
      <c r="AD75" s="71">
        <f t="shared" si="61"/>
        <v>0</v>
      </c>
      <c r="AE75" s="71">
        <f t="shared" si="62"/>
        <v>0</v>
      </c>
      <c r="AF75" s="71">
        <f t="shared" si="20"/>
        <v>0</v>
      </c>
      <c r="AG75" s="72" t="str">
        <f>IF(F75="","",IF(V75="",申込書!$AB$6,LEFT(V75,2)&amp;RIGHT(V75,3)))</f>
        <v/>
      </c>
      <c r="AH75" s="72" t="str">
        <f t="shared" si="21"/>
        <v/>
      </c>
      <c r="AI75" s="72" t="str">
        <f t="shared" si="22"/>
        <v/>
      </c>
      <c r="AJ75" s="73"/>
      <c r="AK75" s="75"/>
      <c r="AQ75" s="40">
        <v>70</v>
      </c>
      <c r="AR75" s="40">
        <f t="shared" si="47"/>
        <v>0</v>
      </c>
      <c r="AS75" s="40" t="str">
        <f t="shared" si="48"/>
        <v/>
      </c>
      <c r="AT75" s="56">
        <f t="shared" si="44"/>
        <v>0</v>
      </c>
      <c r="AU75" s="56" t="str">
        <f t="shared" si="49"/>
        <v/>
      </c>
      <c r="AV75" s="56" t="str">
        <f t="shared" si="50"/>
        <v/>
      </c>
      <c r="AW75" s="56" t="str">
        <f t="shared" si="51"/>
        <v/>
      </c>
      <c r="AX75" s="56" t="str">
        <f t="shared" si="52"/>
        <v/>
      </c>
      <c r="AY75" s="56">
        <v>0</v>
      </c>
      <c r="AZ75" s="56" t="str">
        <f t="shared" si="45"/>
        <v xml:space="preserve"> </v>
      </c>
      <c r="BA75" s="56">
        <v>70</v>
      </c>
      <c r="BB75" s="56" t="str">
        <f t="shared" si="46"/>
        <v/>
      </c>
      <c r="BC75" s="56" t="str">
        <f t="shared" si="63"/>
        <v>19000100</v>
      </c>
      <c r="BD75" s="56" t="str">
        <f t="shared" si="64"/>
        <v/>
      </c>
      <c r="BE75" s="56" t="str">
        <f t="shared" si="65"/>
        <v/>
      </c>
      <c r="BF75" s="56" t="str">
        <f t="shared" si="66"/>
        <v/>
      </c>
      <c r="BG75" s="56">
        <f t="shared" si="53"/>
        <v>0</v>
      </c>
      <c r="BH75" s="56">
        <f t="shared" si="54"/>
        <v>0</v>
      </c>
      <c r="BI75" s="56">
        <f t="shared" si="55"/>
        <v>0</v>
      </c>
      <c r="BJ75" s="41" t="str">
        <f t="shared" si="67"/>
        <v/>
      </c>
      <c r="BK75" s="41" t="str">
        <f t="shared" si="68"/>
        <v/>
      </c>
      <c r="BL75" s="41" t="str">
        <f t="shared" si="56"/>
        <v/>
      </c>
      <c r="BM75" s="41" t="str">
        <f t="shared" si="69"/>
        <v/>
      </c>
      <c r="BN75" s="41" t="str">
        <f t="shared" si="70"/>
        <v/>
      </c>
      <c r="BO75" s="41">
        <f t="shared" si="71"/>
        <v>0</v>
      </c>
      <c r="BP75" s="41" t="str">
        <f t="shared" si="72"/>
        <v/>
      </c>
      <c r="BQ75" s="41" t="str">
        <f t="shared" si="73"/>
        <v/>
      </c>
      <c r="BR75" s="41">
        <f t="shared" si="74"/>
        <v>0</v>
      </c>
      <c r="BS75" s="41" t="str">
        <f t="shared" si="37"/>
        <v/>
      </c>
      <c r="BT75" s="41" t="str">
        <f t="shared" si="38"/>
        <v/>
      </c>
      <c r="BU75" s="85" t="str">
        <f t="shared" si="57"/>
        <v>999:99.99</v>
      </c>
      <c r="BV75" s="85" t="str">
        <f t="shared" si="58"/>
        <v>999:99.99</v>
      </c>
      <c r="BW75" s="85" t="str">
        <f t="shared" si="75"/>
        <v>999:99.99</v>
      </c>
      <c r="BX75" s="89" t="str">
        <f t="shared" si="40"/>
        <v>1980/1/1</v>
      </c>
    </row>
    <row r="76" spans="1:76" ht="14.25" hidden="1" x14ac:dyDescent="0.15">
      <c r="A76" s="120" t="str">
        <f t="shared" si="41"/>
        <v/>
      </c>
      <c r="B76" s="59"/>
      <c r="C76" s="60"/>
      <c r="D76" s="60"/>
      <c r="E76" s="60"/>
      <c r="F76" s="61"/>
      <c r="G76" s="61"/>
      <c r="H76" s="61"/>
      <c r="I76" s="61"/>
      <c r="J76" s="61"/>
      <c r="K76" s="62"/>
      <c r="L76" s="62"/>
      <c r="M76" s="61"/>
      <c r="N76" s="62"/>
      <c r="O76" s="62"/>
      <c r="P76" s="61"/>
      <c r="Q76" s="61"/>
      <c r="R76" s="61"/>
      <c r="S76" s="61"/>
      <c r="T76" s="61"/>
      <c r="U76" s="62"/>
      <c r="V76" s="63"/>
      <c r="W76" s="62"/>
      <c r="X76" s="120" t="str">
        <f t="shared" si="59"/>
        <v/>
      </c>
      <c r="Y76" s="137"/>
      <c r="Z76" s="120" t="str">
        <f t="shared" si="60"/>
        <v/>
      </c>
      <c r="AA76" s="12"/>
      <c r="AB76" s="71">
        <f t="shared" si="42"/>
        <v>0</v>
      </c>
      <c r="AC76" s="71">
        <f t="shared" si="43"/>
        <v>0</v>
      </c>
      <c r="AD76" s="71">
        <f t="shared" si="61"/>
        <v>0</v>
      </c>
      <c r="AE76" s="71">
        <f t="shared" si="62"/>
        <v>0</v>
      </c>
      <c r="AF76" s="71">
        <f t="shared" si="20"/>
        <v>0</v>
      </c>
      <c r="AG76" s="72" t="str">
        <f>IF(F76="","",IF(V76="",申込書!$AB$6,LEFT(V76,2)&amp;RIGHT(V76,3)))</f>
        <v/>
      </c>
      <c r="AH76" s="72" t="str">
        <f t="shared" si="21"/>
        <v/>
      </c>
      <c r="AI76" s="72" t="str">
        <f t="shared" si="22"/>
        <v/>
      </c>
      <c r="AJ76" s="73"/>
      <c r="AK76" s="75"/>
      <c r="AQ76" s="40">
        <v>71</v>
      </c>
      <c r="AR76" s="40">
        <f t="shared" si="47"/>
        <v>0</v>
      </c>
      <c r="AS76" s="40" t="str">
        <f t="shared" si="48"/>
        <v/>
      </c>
      <c r="AT76" s="56">
        <f t="shared" si="44"/>
        <v>0</v>
      </c>
      <c r="AU76" s="56" t="str">
        <f t="shared" si="49"/>
        <v/>
      </c>
      <c r="AV76" s="56" t="str">
        <f t="shared" si="50"/>
        <v/>
      </c>
      <c r="AW76" s="56" t="str">
        <f t="shared" si="51"/>
        <v/>
      </c>
      <c r="AX76" s="56" t="str">
        <f t="shared" si="52"/>
        <v/>
      </c>
      <c r="AY76" s="56">
        <v>0</v>
      </c>
      <c r="AZ76" s="56" t="str">
        <f t="shared" si="45"/>
        <v xml:space="preserve"> </v>
      </c>
      <c r="BA76" s="56">
        <v>71</v>
      </c>
      <c r="BB76" s="56" t="str">
        <f t="shared" si="46"/>
        <v/>
      </c>
      <c r="BC76" s="56" t="str">
        <f t="shared" si="63"/>
        <v>19000100</v>
      </c>
      <c r="BD76" s="56" t="str">
        <f t="shared" si="64"/>
        <v/>
      </c>
      <c r="BE76" s="56" t="str">
        <f t="shared" si="65"/>
        <v/>
      </c>
      <c r="BF76" s="56" t="str">
        <f t="shared" si="66"/>
        <v/>
      </c>
      <c r="BG76" s="56">
        <f t="shared" si="53"/>
        <v>0</v>
      </c>
      <c r="BH76" s="56">
        <f t="shared" si="54"/>
        <v>0</v>
      </c>
      <c r="BI76" s="56">
        <f t="shared" si="55"/>
        <v>0</v>
      </c>
      <c r="BJ76" s="41" t="str">
        <f t="shared" si="67"/>
        <v/>
      </c>
      <c r="BK76" s="41" t="str">
        <f t="shared" si="68"/>
        <v/>
      </c>
      <c r="BL76" s="41" t="str">
        <f t="shared" si="56"/>
        <v/>
      </c>
      <c r="BM76" s="41" t="str">
        <f t="shared" si="69"/>
        <v/>
      </c>
      <c r="BN76" s="41" t="str">
        <f t="shared" si="70"/>
        <v/>
      </c>
      <c r="BO76" s="41">
        <f t="shared" si="71"/>
        <v>0</v>
      </c>
      <c r="BP76" s="41" t="str">
        <f t="shared" si="72"/>
        <v/>
      </c>
      <c r="BQ76" s="41" t="str">
        <f t="shared" si="73"/>
        <v/>
      </c>
      <c r="BR76" s="41">
        <f t="shared" si="74"/>
        <v>0</v>
      </c>
      <c r="BS76" s="41" t="str">
        <f t="shared" si="37"/>
        <v/>
      </c>
      <c r="BT76" s="41" t="str">
        <f t="shared" si="38"/>
        <v/>
      </c>
      <c r="BU76" s="85" t="str">
        <f t="shared" si="57"/>
        <v>999:99.99</v>
      </c>
      <c r="BV76" s="85" t="str">
        <f t="shared" si="58"/>
        <v>999:99.99</v>
      </c>
      <c r="BW76" s="85" t="str">
        <f t="shared" si="75"/>
        <v>999:99.99</v>
      </c>
      <c r="BX76" s="89" t="str">
        <f t="shared" si="40"/>
        <v>1980/1/1</v>
      </c>
    </row>
    <row r="77" spans="1:76" ht="14.25" hidden="1" x14ac:dyDescent="0.15">
      <c r="A77" s="120" t="str">
        <f t="shared" si="41"/>
        <v/>
      </c>
      <c r="B77" s="59"/>
      <c r="C77" s="60"/>
      <c r="D77" s="60"/>
      <c r="E77" s="60"/>
      <c r="F77" s="61"/>
      <c r="G77" s="61"/>
      <c r="H77" s="61"/>
      <c r="I77" s="61"/>
      <c r="J77" s="61"/>
      <c r="K77" s="62"/>
      <c r="L77" s="62"/>
      <c r="M77" s="61"/>
      <c r="N77" s="62"/>
      <c r="O77" s="62"/>
      <c r="P77" s="61"/>
      <c r="Q77" s="61"/>
      <c r="R77" s="61"/>
      <c r="S77" s="61"/>
      <c r="T77" s="61"/>
      <c r="U77" s="62"/>
      <c r="V77" s="63"/>
      <c r="W77" s="62"/>
      <c r="X77" s="120" t="str">
        <f t="shared" si="59"/>
        <v/>
      </c>
      <c r="Y77" s="137"/>
      <c r="Z77" s="120" t="str">
        <f t="shared" si="60"/>
        <v/>
      </c>
      <c r="AA77" s="12"/>
      <c r="AB77" s="71">
        <f t="shared" si="42"/>
        <v>0</v>
      </c>
      <c r="AC77" s="71">
        <f t="shared" si="43"/>
        <v>0</v>
      </c>
      <c r="AD77" s="71">
        <f t="shared" si="61"/>
        <v>0</v>
      </c>
      <c r="AE77" s="71">
        <f t="shared" si="62"/>
        <v>0</v>
      </c>
      <c r="AF77" s="71">
        <f t="shared" si="20"/>
        <v>0</v>
      </c>
      <c r="AG77" s="72" t="str">
        <f>IF(F77="","",IF(V77="",申込書!$AB$6,LEFT(V77,2)&amp;RIGHT(V77,3)))</f>
        <v/>
      </c>
      <c r="AH77" s="72" t="str">
        <f t="shared" si="21"/>
        <v/>
      </c>
      <c r="AI77" s="72" t="str">
        <f t="shared" si="22"/>
        <v/>
      </c>
      <c r="AJ77" s="73"/>
      <c r="AK77" s="75"/>
      <c r="AQ77" s="40">
        <v>72</v>
      </c>
      <c r="AR77" s="40">
        <f t="shared" si="47"/>
        <v>0</v>
      </c>
      <c r="AS77" s="40" t="str">
        <f t="shared" si="48"/>
        <v/>
      </c>
      <c r="AT77" s="56">
        <f t="shared" si="44"/>
        <v>0</v>
      </c>
      <c r="AU77" s="56" t="str">
        <f t="shared" si="49"/>
        <v/>
      </c>
      <c r="AV77" s="56" t="str">
        <f t="shared" si="50"/>
        <v/>
      </c>
      <c r="AW77" s="56" t="str">
        <f t="shared" si="51"/>
        <v/>
      </c>
      <c r="AX77" s="56" t="str">
        <f t="shared" si="52"/>
        <v/>
      </c>
      <c r="AY77" s="56">
        <v>0</v>
      </c>
      <c r="AZ77" s="56" t="str">
        <f t="shared" si="45"/>
        <v xml:space="preserve"> </v>
      </c>
      <c r="BA77" s="56">
        <v>72</v>
      </c>
      <c r="BB77" s="56" t="str">
        <f t="shared" si="46"/>
        <v/>
      </c>
      <c r="BC77" s="56" t="str">
        <f t="shared" si="63"/>
        <v>19000100</v>
      </c>
      <c r="BD77" s="56" t="str">
        <f t="shared" si="64"/>
        <v/>
      </c>
      <c r="BE77" s="56" t="str">
        <f t="shared" si="65"/>
        <v/>
      </c>
      <c r="BF77" s="56" t="str">
        <f t="shared" si="66"/>
        <v/>
      </c>
      <c r="BG77" s="56">
        <f t="shared" si="53"/>
        <v>0</v>
      </c>
      <c r="BH77" s="56">
        <f t="shared" si="54"/>
        <v>0</v>
      </c>
      <c r="BI77" s="56">
        <f t="shared" si="55"/>
        <v>0</v>
      </c>
      <c r="BJ77" s="41" t="str">
        <f t="shared" si="67"/>
        <v/>
      </c>
      <c r="BK77" s="41" t="str">
        <f t="shared" si="68"/>
        <v/>
      </c>
      <c r="BL77" s="41" t="str">
        <f t="shared" si="56"/>
        <v/>
      </c>
      <c r="BM77" s="41" t="str">
        <f t="shared" si="69"/>
        <v/>
      </c>
      <c r="BN77" s="41" t="str">
        <f t="shared" si="70"/>
        <v/>
      </c>
      <c r="BO77" s="41">
        <f t="shared" si="71"/>
        <v>0</v>
      </c>
      <c r="BP77" s="41" t="str">
        <f t="shared" si="72"/>
        <v/>
      </c>
      <c r="BQ77" s="41" t="str">
        <f t="shared" si="73"/>
        <v/>
      </c>
      <c r="BR77" s="41">
        <f t="shared" si="74"/>
        <v>0</v>
      </c>
      <c r="BS77" s="41" t="str">
        <f t="shared" si="37"/>
        <v/>
      </c>
      <c r="BT77" s="41" t="str">
        <f t="shared" si="38"/>
        <v/>
      </c>
      <c r="BU77" s="85" t="str">
        <f t="shared" si="57"/>
        <v>999:99.99</v>
      </c>
      <c r="BV77" s="85" t="str">
        <f t="shared" si="58"/>
        <v>999:99.99</v>
      </c>
      <c r="BW77" s="85" t="str">
        <f t="shared" si="75"/>
        <v>999:99.99</v>
      </c>
      <c r="BX77" s="89" t="str">
        <f t="shared" si="40"/>
        <v>1980/1/1</v>
      </c>
    </row>
    <row r="78" spans="1:76" ht="14.25" hidden="1" x14ac:dyDescent="0.15">
      <c r="A78" s="120" t="str">
        <f t="shared" si="41"/>
        <v/>
      </c>
      <c r="B78" s="59"/>
      <c r="C78" s="60"/>
      <c r="D78" s="60"/>
      <c r="E78" s="60"/>
      <c r="F78" s="61"/>
      <c r="G78" s="61"/>
      <c r="H78" s="61"/>
      <c r="I78" s="61"/>
      <c r="J78" s="61"/>
      <c r="K78" s="62"/>
      <c r="L78" s="62"/>
      <c r="M78" s="61"/>
      <c r="N78" s="62"/>
      <c r="O78" s="62"/>
      <c r="P78" s="61"/>
      <c r="Q78" s="61"/>
      <c r="R78" s="61"/>
      <c r="S78" s="61"/>
      <c r="T78" s="61"/>
      <c r="U78" s="62"/>
      <c r="V78" s="63"/>
      <c r="W78" s="62"/>
      <c r="X78" s="120" t="str">
        <f t="shared" si="59"/>
        <v/>
      </c>
      <c r="Y78" s="137"/>
      <c r="Z78" s="120" t="str">
        <f t="shared" si="60"/>
        <v/>
      </c>
      <c r="AA78" s="12"/>
      <c r="AB78" s="71">
        <f t="shared" si="42"/>
        <v>0</v>
      </c>
      <c r="AC78" s="71">
        <f t="shared" si="43"/>
        <v>0</v>
      </c>
      <c r="AD78" s="71">
        <f t="shared" si="61"/>
        <v>0</v>
      </c>
      <c r="AE78" s="71">
        <f t="shared" si="62"/>
        <v>0</v>
      </c>
      <c r="AF78" s="71">
        <f t="shared" si="20"/>
        <v>0</v>
      </c>
      <c r="AG78" s="72" t="str">
        <f>IF(F78="","",IF(V78="",申込書!$AB$6,LEFT(V78,2)&amp;RIGHT(V78,3)))</f>
        <v/>
      </c>
      <c r="AH78" s="72" t="str">
        <f t="shared" si="21"/>
        <v/>
      </c>
      <c r="AI78" s="72" t="str">
        <f t="shared" si="22"/>
        <v/>
      </c>
      <c r="AJ78" s="73"/>
      <c r="AK78" s="75"/>
      <c r="AQ78" s="40">
        <v>73</v>
      </c>
      <c r="AR78" s="40">
        <f t="shared" si="47"/>
        <v>0</v>
      </c>
      <c r="AS78" s="40" t="str">
        <f t="shared" si="48"/>
        <v/>
      </c>
      <c r="AT78" s="56">
        <f t="shared" si="44"/>
        <v>0</v>
      </c>
      <c r="AU78" s="56" t="str">
        <f t="shared" si="49"/>
        <v/>
      </c>
      <c r="AV78" s="56" t="str">
        <f t="shared" si="50"/>
        <v/>
      </c>
      <c r="AW78" s="56" t="str">
        <f t="shared" si="51"/>
        <v/>
      </c>
      <c r="AX78" s="56" t="str">
        <f t="shared" si="52"/>
        <v/>
      </c>
      <c r="AY78" s="56">
        <v>0</v>
      </c>
      <c r="AZ78" s="56" t="str">
        <f t="shared" si="45"/>
        <v xml:space="preserve"> </v>
      </c>
      <c r="BA78" s="56">
        <v>73</v>
      </c>
      <c r="BB78" s="56" t="str">
        <f t="shared" si="46"/>
        <v/>
      </c>
      <c r="BC78" s="56" t="str">
        <f t="shared" si="63"/>
        <v>19000100</v>
      </c>
      <c r="BD78" s="56" t="str">
        <f t="shared" si="64"/>
        <v/>
      </c>
      <c r="BE78" s="56" t="str">
        <f t="shared" si="65"/>
        <v/>
      </c>
      <c r="BF78" s="56" t="str">
        <f t="shared" si="66"/>
        <v/>
      </c>
      <c r="BG78" s="56">
        <f t="shared" si="53"/>
        <v>0</v>
      </c>
      <c r="BH78" s="56">
        <f t="shared" si="54"/>
        <v>0</v>
      </c>
      <c r="BI78" s="56">
        <f t="shared" si="55"/>
        <v>0</v>
      </c>
      <c r="BJ78" s="41" t="str">
        <f t="shared" si="67"/>
        <v/>
      </c>
      <c r="BK78" s="41" t="str">
        <f t="shared" si="68"/>
        <v/>
      </c>
      <c r="BL78" s="41" t="str">
        <f t="shared" si="56"/>
        <v/>
      </c>
      <c r="BM78" s="41" t="str">
        <f t="shared" si="69"/>
        <v/>
      </c>
      <c r="BN78" s="41" t="str">
        <f t="shared" si="70"/>
        <v/>
      </c>
      <c r="BO78" s="41">
        <f t="shared" si="71"/>
        <v>0</v>
      </c>
      <c r="BP78" s="41" t="str">
        <f t="shared" si="72"/>
        <v/>
      </c>
      <c r="BQ78" s="41" t="str">
        <f t="shared" si="73"/>
        <v/>
      </c>
      <c r="BR78" s="41">
        <f t="shared" si="74"/>
        <v>0</v>
      </c>
      <c r="BS78" s="41" t="str">
        <f t="shared" si="37"/>
        <v/>
      </c>
      <c r="BT78" s="41" t="str">
        <f t="shared" si="38"/>
        <v/>
      </c>
      <c r="BU78" s="85" t="str">
        <f t="shared" si="57"/>
        <v>999:99.99</v>
      </c>
      <c r="BV78" s="85" t="str">
        <f t="shared" si="58"/>
        <v>999:99.99</v>
      </c>
      <c r="BW78" s="85" t="str">
        <f t="shared" si="75"/>
        <v>999:99.99</v>
      </c>
      <c r="BX78" s="89" t="str">
        <f t="shared" si="40"/>
        <v>1980/1/1</v>
      </c>
    </row>
    <row r="79" spans="1:76" ht="14.25" hidden="1" x14ac:dyDescent="0.15">
      <c r="A79" s="120" t="str">
        <f t="shared" si="41"/>
        <v/>
      </c>
      <c r="B79" s="59"/>
      <c r="C79" s="60"/>
      <c r="D79" s="60"/>
      <c r="E79" s="60"/>
      <c r="F79" s="61"/>
      <c r="G79" s="61"/>
      <c r="H79" s="61"/>
      <c r="I79" s="61"/>
      <c r="J79" s="61"/>
      <c r="K79" s="62"/>
      <c r="L79" s="62"/>
      <c r="M79" s="61"/>
      <c r="N79" s="62"/>
      <c r="O79" s="62"/>
      <c r="P79" s="61"/>
      <c r="Q79" s="61"/>
      <c r="R79" s="61"/>
      <c r="S79" s="61"/>
      <c r="T79" s="61"/>
      <c r="U79" s="62"/>
      <c r="V79" s="63"/>
      <c r="W79" s="62"/>
      <c r="X79" s="120" t="str">
        <f t="shared" si="59"/>
        <v/>
      </c>
      <c r="Y79" s="137"/>
      <c r="Z79" s="120" t="str">
        <f t="shared" si="60"/>
        <v/>
      </c>
      <c r="AA79" s="12"/>
      <c r="AB79" s="71">
        <f t="shared" si="42"/>
        <v>0</v>
      </c>
      <c r="AC79" s="71">
        <f t="shared" si="43"/>
        <v>0</v>
      </c>
      <c r="AD79" s="71">
        <f t="shared" si="61"/>
        <v>0</v>
      </c>
      <c r="AE79" s="71">
        <f t="shared" si="62"/>
        <v>0</v>
      </c>
      <c r="AF79" s="71">
        <f t="shared" si="20"/>
        <v>0</v>
      </c>
      <c r="AG79" s="72" t="str">
        <f>IF(F79="","",IF(V79="",申込書!$AB$6,LEFT(V79,2)&amp;RIGHT(V79,3)))</f>
        <v/>
      </c>
      <c r="AH79" s="72" t="str">
        <f t="shared" si="21"/>
        <v/>
      </c>
      <c r="AI79" s="72" t="str">
        <f t="shared" si="22"/>
        <v/>
      </c>
      <c r="AJ79" s="73"/>
      <c r="AK79" s="75"/>
      <c r="AQ79" s="40">
        <v>74</v>
      </c>
      <c r="AR79" s="40">
        <f t="shared" si="47"/>
        <v>0</v>
      </c>
      <c r="AS79" s="40" t="str">
        <f t="shared" si="48"/>
        <v/>
      </c>
      <c r="AT79" s="56">
        <f t="shared" si="44"/>
        <v>0</v>
      </c>
      <c r="AU79" s="56" t="str">
        <f t="shared" si="49"/>
        <v/>
      </c>
      <c r="AV79" s="56" t="str">
        <f t="shared" si="50"/>
        <v/>
      </c>
      <c r="AW79" s="56" t="str">
        <f t="shared" si="51"/>
        <v/>
      </c>
      <c r="AX79" s="56" t="str">
        <f t="shared" si="52"/>
        <v/>
      </c>
      <c r="AY79" s="56">
        <v>0</v>
      </c>
      <c r="AZ79" s="56" t="str">
        <f t="shared" si="45"/>
        <v xml:space="preserve"> </v>
      </c>
      <c r="BA79" s="56">
        <v>74</v>
      </c>
      <c r="BB79" s="56" t="str">
        <f t="shared" si="46"/>
        <v/>
      </c>
      <c r="BC79" s="56" t="str">
        <f t="shared" si="63"/>
        <v>19000100</v>
      </c>
      <c r="BD79" s="56" t="str">
        <f t="shared" si="64"/>
        <v/>
      </c>
      <c r="BE79" s="56" t="str">
        <f t="shared" si="65"/>
        <v/>
      </c>
      <c r="BF79" s="56" t="str">
        <f t="shared" si="66"/>
        <v/>
      </c>
      <c r="BG79" s="56">
        <f t="shared" si="53"/>
        <v>0</v>
      </c>
      <c r="BH79" s="56">
        <f t="shared" si="54"/>
        <v>0</v>
      </c>
      <c r="BI79" s="56">
        <f t="shared" si="55"/>
        <v>0</v>
      </c>
      <c r="BJ79" s="41" t="str">
        <f t="shared" si="67"/>
        <v/>
      </c>
      <c r="BK79" s="41" t="str">
        <f t="shared" si="68"/>
        <v/>
      </c>
      <c r="BL79" s="41" t="str">
        <f t="shared" si="56"/>
        <v/>
      </c>
      <c r="BM79" s="41" t="str">
        <f t="shared" si="69"/>
        <v/>
      </c>
      <c r="BN79" s="41" t="str">
        <f t="shared" si="70"/>
        <v/>
      </c>
      <c r="BO79" s="41">
        <f t="shared" si="71"/>
        <v>0</v>
      </c>
      <c r="BP79" s="41" t="str">
        <f t="shared" si="72"/>
        <v/>
      </c>
      <c r="BQ79" s="41" t="str">
        <f t="shared" si="73"/>
        <v/>
      </c>
      <c r="BR79" s="41">
        <f t="shared" si="74"/>
        <v>0</v>
      </c>
      <c r="BS79" s="41" t="str">
        <f t="shared" si="37"/>
        <v/>
      </c>
      <c r="BT79" s="41" t="str">
        <f t="shared" si="38"/>
        <v/>
      </c>
      <c r="BU79" s="85" t="str">
        <f t="shared" si="57"/>
        <v>999:99.99</v>
      </c>
      <c r="BV79" s="85" t="str">
        <f t="shared" si="58"/>
        <v>999:99.99</v>
      </c>
      <c r="BW79" s="85" t="str">
        <f t="shared" si="75"/>
        <v>999:99.99</v>
      </c>
      <c r="BX79" s="89" t="str">
        <f t="shared" si="40"/>
        <v>1980/1/1</v>
      </c>
    </row>
    <row r="80" spans="1:76" ht="14.25" hidden="1" x14ac:dyDescent="0.15">
      <c r="A80" s="120" t="str">
        <f t="shared" si="41"/>
        <v/>
      </c>
      <c r="B80" s="59"/>
      <c r="C80" s="60"/>
      <c r="D80" s="60"/>
      <c r="E80" s="60"/>
      <c r="F80" s="61"/>
      <c r="G80" s="61"/>
      <c r="H80" s="61"/>
      <c r="I80" s="61"/>
      <c r="J80" s="61"/>
      <c r="K80" s="62"/>
      <c r="L80" s="62"/>
      <c r="M80" s="61"/>
      <c r="N80" s="62"/>
      <c r="O80" s="62"/>
      <c r="P80" s="61"/>
      <c r="Q80" s="61"/>
      <c r="R80" s="61"/>
      <c r="S80" s="61"/>
      <c r="T80" s="61"/>
      <c r="U80" s="62"/>
      <c r="V80" s="63"/>
      <c r="W80" s="62"/>
      <c r="X80" s="120" t="str">
        <f t="shared" si="59"/>
        <v/>
      </c>
      <c r="Y80" s="137"/>
      <c r="Z80" s="120" t="str">
        <f t="shared" si="60"/>
        <v/>
      </c>
      <c r="AA80" s="12"/>
      <c r="AB80" s="71">
        <f t="shared" si="42"/>
        <v>0</v>
      </c>
      <c r="AC80" s="71">
        <f t="shared" si="43"/>
        <v>0</v>
      </c>
      <c r="AD80" s="71">
        <f t="shared" si="61"/>
        <v>0</v>
      </c>
      <c r="AE80" s="71">
        <f t="shared" si="62"/>
        <v>0</v>
      </c>
      <c r="AF80" s="71">
        <f t="shared" si="20"/>
        <v>0</v>
      </c>
      <c r="AG80" s="72" t="str">
        <f>IF(F80="","",IF(V80="",申込書!$AB$6,LEFT(V80,2)&amp;RIGHT(V80,3)))</f>
        <v/>
      </c>
      <c r="AH80" s="72" t="str">
        <f t="shared" si="21"/>
        <v/>
      </c>
      <c r="AI80" s="72" t="str">
        <f t="shared" si="22"/>
        <v/>
      </c>
      <c r="AJ80" s="73"/>
      <c r="AK80" s="75"/>
      <c r="AQ80" s="40">
        <v>75</v>
      </c>
      <c r="AR80" s="40">
        <f t="shared" si="47"/>
        <v>0</v>
      </c>
      <c r="AS80" s="40" t="str">
        <f t="shared" si="48"/>
        <v/>
      </c>
      <c r="AT80" s="56">
        <f t="shared" si="44"/>
        <v>0</v>
      </c>
      <c r="AU80" s="56" t="str">
        <f t="shared" si="49"/>
        <v/>
      </c>
      <c r="AV80" s="56" t="str">
        <f t="shared" si="50"/>
        <v/>
      </c>
      <c r="AW80" s="56" t="str">
        <f t="shared" si="51"/>
        <v/>
      </c>
      <c r="AX80" s="56" t="str">
        <f t="shared" si="52"/>
        <v/>
      </c>
      <c r="AY80" s="56">
        <v>0</v>
      </c>
      <c r="AZ80" s="56" t="str">
        <f t="shared" si="45"/>
        <v xml:space="preserve"> </v>
      </c>
      <c r="BA80" s="56">
        <v>75</v>
      </c>
      <c r="BB80" s="56" t="str">
        <f t="shared" si="46"/>
        <v/>
      </c>
      <c r="BC80" s="56" t="str">
        <f t="shared" si="63"/>
        <v>19000100</v>
      </c>
      <c r="BD80" s="56" t="str">
        <f t="shared" si="64"/>
        <v/>
      </c>
      <c r="BE80" s="56" t="str">
        <f t="shared" si="65"/>
        <v/>
      </c>
      <c r="BF80" s="56" t="str">
        <f t="shared" si="66"/>
        <v/>
      </c>
      <c r="BG80" s="56">
        <f t="shared" si="53"/>
        <v>0</v>
      </c>
      <c r="BH80" s="56">
        <f t="shared" si="54"/>
        <v>0</v>
      </c>
      <c r="BI80" s="56">
        <f t="shared" si="55"/>
        <v>0</v>
      </c>
      <c r="BJ80" s="41" t="str">
        <f t="shared" si="67"/>
        <v/>
      </c>
      <c r="BK80" s="41" t="str">
        <f t="shared" si="68"/>
        <v/>
      </c>
      <c r="BL80" s="41" t="str">
        <f t="shared" si="56"/>
        <v/>
      </c>
      <c r="BM80" s="41" t="str">
        <f t="shared" si="69"/>
        <v/>
      </c>
      <c r="BN80" s="41" t="str">
        <f t="shared" si="70"/>
        <v/>
      </c>
      <c r="BO80" s="41">
        <f t="shared" si="71"/>
        <v>0</v>
      </c>
      <c r="BP80" s="41" t="str">
        <f t="shared" si="72"/>
        <v/>
      </c>
      <c r="BQ80" s="41" t="str">
        <f t="shared" si="73"/>
        <v/>
      </c>
      <c r="BR80" s="41">
        <f t="shared" si="74"/>
        <v>0</v>
      </c>
      <c r="BS80" s="41" t="str">
        <f t="shared" si="37"/>
        <v/>
      </c>
      <c r="BT80" s="41" t="str">
        <f t="shared" si="38"/>
        <v/>
      </c>
      <c r="BU80" s="85" t="str">
        <f t="shared" si="57"/>
        <v>999:99.99</v>
      </c>
      <c r="BV80" s="85" t="str">
        <f t="shared" si="58"/>
        <v>999:99.99</v>
      </c>
      <c r="BW80" s="85" t="str">
        <f t="shared" si="75"/>
        <v>999:99.99</v>
      </c>
      <c r="BX80" s="89" t="str">
        <f t="shared" si="40"/>
        <v>1980/1/1</v>
      </c>
    </row>
    <row r="81" spans="1:76" ht="14.25" hidden="1" x14ac:dyDescent="0.15">
      <c r="A81" s="120" t="str">
        <f t="shared" si="41"/>
        <v/>
      </c>
      <c r="B81" s="59"/>
      <c r="C81" s="60"/>
      <c r="D81" s="60"/>
      <c r="E81" s="60"/>
      <c r="F81" s="61"/>
      <c r="G81" s="61"/>
      <c r="H81" s="61"/>
      <c r="I81" s="61"/>
      <c r="J81" s="61"/>
      <c r="K81" s="62"/>
      <c r="L81" s="62"/>
      <c r="M81" s="61"/>
      <c r="N81" s="62"/>
      <c r="O81" s="62"/>
      <c r="P81" s="61"/>
      <c r="Q81" s="61"/>
      <c r="R81" s="61"/>
      <c r="S81" s="61"/>
      <c r="T81" s="61"/>
      <c r="U81" s="62"/>
      <c r="V81" s="63"/>
      <c r="W81" s="62"/>
      <c r="X81" s="120" t="str">
        <f t="shared" si="59"/>
        <v/>
      </c>
      <c r="Y81" s="137"/>
      <c r="Z81" s="120" t="str">
        <f t="shared" si="60"/>
        <v/>
      </c>
      <c r="AA81" s="12"/>
      <c r="AB81" s="71">
        <f t="shared" si="42"/>
        <v>0</v>
      </c>
      <c r="AC81" s="71">
        <f t="shared" si="43"/>
        <v>0</v>
      </c>
      <c r="AD81" s="71">
        <f t="shared" si="61"/>
        <v>0</v>
      </c>
      <c r="AE81" s="71">
        <f t="shared" si="62"/>
        <v>0</v>
      </c>
      <c r="AF81" s="71">
        <f t="shared" si="20"/>
        <v>0</v>
      </c>
      <c r="AG81" s="72" t="str">
        <f>IF(F81="","",IF(V81="",申込書!$AB$6,LEFT(V81,2)&amp;RIGHT(V81,3)))</f>
        <v/>
      </c>
      <c r="AH81" s="72" t="str">
        <f t="shared" si="21"/>
        <v/>
      </c>
      <c r="AI81" s="72" t="str">
        <f t="shared" si="22"/>
        <v/>
      </c>
      <c r="AJ81" s="73"/>
      <c r="AK81" s="75"/>
      <c r="AQ81" s="40">
        <v>76</v>
      </c>
      <c r="AR81" s="40">
        <f t="shared" si="47"/>
        <v>0</v>
      </c>
      <c r="AS81" s="40" t="str">
        <f t="shared" si="48"/>
        <v/>
      </c>
      <c r="AT81" s="56">
        <f t="shared" si="44"/>
        <v>0</v>
      </c>
      <c r="AU81" s="56" t="str">
        <f t="shared" si="49"/>
        <v/>
      </c>
      <c r="AV81" s="56" t="str">
        <f t="shared" si="50"/>
        <v/>
      </c>
      <c r="AW81" s="56" t="str">
        <f t="shared" si="51"/>
        <v/>
      </c>
      <c r="AX81" s="56" t="str">
        <f t="shared" si="52"/>
        <v/>
      </c>
      <c r="AY81" s="56">
        <v>0</v>
      </c>
      <c r="AZ81" s="56" t="str">
        <f t="shared" si="45"/>
        <v xml:space="preserve"> </v>
      </c>
      <c r="BA81" s="56">
        <v>76</v>
      </c>
      <c r="BB81" s="56" t="str">
        <f t="shared" si="46"/>
        <v/>
      </c>
      <c r="BC81" s="56" t="str">
        <f t="shared" si="63"/>
        <v>19000100</v>
      </c>
      <c r="BD81" s="56" t="str">
        <f t="shared" si="64"/>
        <v/>
      </c>
      <c r="BE81" s="56" t="str">
        <f t="shared" si="65"/>
        <v/>
      </c>
      <c r="BF81" s="56" t="str">
        <f t="shared" si="66"/>
        <v/>
      </c>
      <c r="BG81" s="56">
        <f t="shared" si="53"/>
        <v>0</v>
      </c>
      <c r="BH81" s="56">
        <f t="shared" si="54"/>
        <v>0</v>
      </c>
      <c r="BI81" s="56">
        <f t="shared" si="55"/>
        <v>0</v>
      </c>
      <c r="BJ81" s="41" t="str">
        <f t="shared" si="67"/>
        <v/>
      </c>
      <c r="BK81" s="41" t="str">
        <f t="shared" si="68"/>
        <v/>
      </c>
      <c r="BL81" s="41" t="str">
        <f t="shared" si="56"/>
        <v/>
      </c>
      <c r="BM81" s="41" t="str">
        <f t="shared" si="69"/>
        <v/>
      </c>
      <c r="BN81" s="41" t="str">
        <f t="shared" si="70"/>
        <v/>
      </c>
      <c r="BO81" s="41">
        <f t="shared" si="71"/>
        <v>0</v>
      </c>
      <c r="BP81" s="41" t="str">
        <f t="shared" si="72"/>
        <v/>
      </c>
      <c r="BQ81" s="41" t="str">
        <f t="shared" si="73"/>
        <v/>
      </c>
      <c r="BR81" s="41">
        <f t="shared" si="74"/>
        <v>0</v>
      </c>
      <c r="BS81" s="41" t="str">
        <f t="shared" si="37"/>
        <v/>
      </c>
      <c r="BT81" s="41" t="str">
        <f t="shared" si="38"/>
        <v/>
      </c>
      <c r="BU81" s="85" t="str">
        <f t="shared" si="57"/>
        <v>999:99.99</v>
      </c>
      <c r="BV81" s="85" t="str">
        <f t="shared" si="58"/>
        <v>999:99.99</v>
      </c>
      <c r="BW81" s="85" t="str">
        <f t="shared" si="75"/>
        <v>999:99.99</v>
      </c>
      <c r="BX81" s="89" t="str">
        <f t="shared" si="40"/>
        <v>1980/1/1</v>
      </c>
    </row>
    <row r="82" spans="1:76" ht="14.25" hidden="1" x14ac:dyDescent="0.15">
      <c r="A82" s="120" t="str">
        <f t="shared" si="41"/>
        <v/>
      </c>
      <c r="B82" s="59"/>
      <c r="C82" s="60"/>
      <c r="D82" s="60"/>
      <c r="E82" s="60"/>
      <c r="F82" s="61"/>
      <c r="G82" s="61"/>
      <c r="H82" s="61"/>
      <c r="I82" s="61"/>
      <c r="J82" s="61"/>
      <c r="K82" s="62"/>
      <c r="L82" s="62"/>
      <c r="M82" s="61"/>
      <c r="N82" s="62"/>
      <c r="O82" s="62"/>
      <c r="P82" s="61"/>
      <c r="Q82" s="61"/>
      <c r="R82" s="61"/>
      <c r="S82" s="61"/>
      <c r="T82" s="61"/>
      <c r="U82" s="62"/>
      <c r="V82" s="63"/>
      <c r="W82" s="62"/>
      <c r="X82" s="120" t="str">
        <f t="shared" si="59"/>
        <v/>
      </c>
      <c r="Y82" s="137"/>
      <c r="Z82" s="120" t="str">
        <f t="shared" si="60"/>
        <v/>
      </c>
      <c r="AA82" s="12"/>
      <c r="AB82" s="71">
        <f t="shared" si="42"/>
        <v>0</v>
      </c>
      <c r="AC82" s="71">
        <f t="shared" si="43"/>
        <v>0</v>
      </c>
      <c r="AD82" s="71">
        <f t="shared" si="61"/>
        <v>0</v>
      </c>
      <c r="AE82" s="71">
        <f t="shared" si="62"/>
        <v>0</v>
      </c>
      <c r="AF82" s="71">
        <f t="shared" si="20"/>
        <v>0</v>
      </c>
      <c r="AG82" s="72" t="str">
        <f>IF(F82="","",IF(V82="",申込書!$AB$6,LEFT(V82,2)&amp;RIGHT(V82,3)))</f>
        <v/>
      </c>
      <c r="AH82" s="72" t="str">
        <f t="shared" si="21"/>
        <v/>
      </c>
      <c r="AI82" s="72" t="str">
        <f t="shared" si="22"/>
        <v/>
      </c>
      <c r="AJ82" s="73"/>
      <c r="AK82" s="75"/>
      <c r="AQ82" s="40">
        <v>77</v>
      </c>
      <c r="AR82" s="40">
        <f t="shared" si="47"/>
        <v>0</v>
      </c>
      <c r="AS82" s="40" t="str">
        <f t="shared" si="48"/>
        <v/>
      </c>
      <c r="AT82" s="56">
        <f t="shared" si="44"/>
        <v>0</v>
      </c>
      <c r="AU82" s="56" t="str">
        <f t="shared" si="49"/>
        <v/>
      </c>
      <c r="AV82" s="56" t="str">
        <f t="shared" si="50"/>
        <v/>
      </c>
      <c r="AW82" s="56" t="str">
        <f t="shared" si="51"/>
        <v/>
      </c>
      <c r="AX82" s="56" t="str">
        <f t="shared" si="52"/>
        <v/>
      </c>
      <c r="AY82" s="56">
        <v>0</v>
      </c>
      <c r="AZ82" s="56" t="str">
        <f t="shared" si="45"/>
        <v xml:space="preserve"> </v>
      </c>
      <c r="BA82" s="56">
        <v>77</v>
      </c>
      <c r="BB82" s="56" t="str">
        <f t="shared" si="46"/>
        <v/>
      </c>
      <c r="BC82" s="56" t="str">
        <f t="shared" si="63"/>
        <v>19000100</v>
      </c>
      <c r="BD82" s="56" t="str">
        <f t="shared" si="64"/>
        <v/>
      </c>
      <c r="BE82" s="56" t="str">
        <f t="shared" si="65"/>
        <v/>
      </c>
      <c r="BF82" s="56" t="str">
        <f t="shared" si="66"/>
        <v/>
      </c>
      <c r="BG82" s="56">
        <f t="shared" si="53"/>
        <v>0</v>
      </c>
      <c r="BH82" s="56">
        <f t="shared" si="54"/>
        <v>0</v>
      </c>
      <c r="BI82" s="56">
        <f t="shared" si="55"/>
        <v>0</v>
      </c>
      <c r="BJ82" s="41" t="str">
        <f t="shared" si="67"/>
        <v/>
      </c>
      <c r="BK82" s="41" t="str">
        <f t="shared" si="68"/>
        <v/>
      </c>
      <c r="BL82" s="41" t="str">
        <f t="shared" si="56"/>
        <v/>
      </c>
      <c r="BM82" s="41" t="str">
        <f t="shared" si="69"/>
        <v/>
      </c>
      <c r="BN82" s="41" t="str">
        <f t="shared" si="70"/>
        <v/>
      </c>
      <c r="BO82" s="41">
        <f t="shared" si="71"/>
        <v>0</v>
      </c>
      <c r="BP82" s="41" t="str">
        <f t="shared" si="72"/>
        <v/>
      </c>
      <c r="BQ82" s="41" t="str">
        <f t="shared" si="73"/>
        <v/>
      </c>
      <c r="BR82" s="41">
        <f t="shared" si="74"/>
        <v>0</v>
      </c>
      <c r="BS82" s="41" t="str">
        <f t="shared" si="37"/>
        <v/>
      </c>
      <c r="BT82" s="41" t="str">
        <f t="shared" si="38"/>
        <v/>
      </c>
      <c r="BU82" s="85" t="str">
        <f t="shared" si="57"/>
        <v>999:99.99</v>
      </c>
      <c r="BV82" s="85" t="str">
        <f t="shared" si="58"/>
        <v>999:99.99</v>
      </c>
      <c r="BW82" s="85" t="str">
        <f t="shared" si="75"/>
        <v>999:99.99</v>
      </c>
      <c r="BX82" s="89" t="str">
        <f t="shared" si="40"/>
        <v>1980/1/1</v>
      </c>
    </row>
    <row r="83" spans="1:76" ht="14.25" hidden="1" x14ac:dyDescent="0.15">
      <c r="A83" s="120" t="str">
        <f t="shared" si="41"/>
        <v/>
      </c>
      <c r="B83" s="59"/>
      <c r="C83" s="60"/>
      <c r="D83" s="60"/>
      <c r="E83" s="60"/>
      <c r="F83" s="61"/>
      <c r="G83" s="61"/>
      <c r="H83" s="61"/>
      <c r="I83" s="61"/>
      <c r="J83" s="61"/>
      <c r="K83" s="62"/>
      <c r="L83" s="62"/>
      <c r="M83" s="61"/>
      <c r="N83" s="62"/>
      <c r="O83" s="62"/>
      <c r="P83" s="61"/>
      <c r="Q83" s="61"/>
      <c r="R83" s="61"/>
      <c r="S83" s="61"/>
      <c r="T83" s="61"/>
      <c r="U83" s="62"/>
      <c r="V83" s="63"/>
      <c r="W83" s="62"/>
      <c r="X83" s="120" t="str">
        <f t="shared" si="59"/>
        <v/>
      </c>
      <c r="Y83" s="137"/>
      <c r="Z83" s="120" t="str">
        <f t="shared" si="60"/>
        <v/>
      </c>
      <c r="AA83" s="12"/>
      <c r="AB83" s="71">
        <f t="shared" si="42"/>
        <v>0</v>
      </c>
      <c r="AC83" s="71">
        <f t="shared" si="43"/>
        <v>0</v>
      </c>
      <c r="AD83" s="71">
        <f t="shared" si="61"/>
        <v>0</v>
      </c>
      <c r="AE83" s="71">
        <f t="shared" si="62"/>
        <v>0</v>
      </c>
      <c r="AF83" s="71">
        <f t="shared" si="20"/>
        <v>0</v>
      </c>
      <c r="AG83" s="72" t="str">
        <f>IF(F83="","",IF(V83="",申込書!$AB$6,LEFT(V83,2)&amp;RIGHT(V83,3)))</f>
        <v/>
      </c>
      <c r="AH83" s="72" t="str">
        <f t="shared" si="21"/>
        <v/>
      </c>
      <c r="AI83" s="72" t="str">
        <f t="shared" si="22"/>
        <v/>
      </c>
      <c r="AJ83" s="73"/>
      <c r="AK83" s="75"/>
      <c r="AQ83" s="40">
        <v>78</v>
      </c>
      <c r="AR83" s="40">
        <f t="shared" si="47"/>
        <v>0</v>
      </c>
      <c r="AS83" s="40" t="str">
        <f t="shared" si="48"/>
        <v/>
      </c>
      <c r="AT83" s="56">
        <f t="shared" si="44"/>
        <v>0</v>
      </c>
      <c r="AU83" s="56" t="str">
        <f t="shared" si="49"/>
        <v/>
      </c>
      <c r="AV83" s="56" t="str">
        <f t="shared" si="50"/>
        <v/>
      </c>
      <c r="AW83" s="56" t="str">
        <f t="shared" si="51"/>
        <v/>
      </c>
      <c r="AX83" s="56" t="str">
        <f t="shared" si="52"/>
        <v/>
      </c>
      <c r="AY83" s="56">
        <v>0</v>
      </c>
      <c r="AZ83" s="56" t="str">
        <f t="shared" si="45"/>
        <v xml:space="preserve"> </v>
      </c>
      <c r="BA83" s="56">
        <v>78</v>
      </c>
      <c r="BB83" s="56" t="str">
        <f t="shared" si="46"/>
        <v/>
      </c>
      <c r="BC83" s="56" t="str">
        <f t="shared" si="63"/>
        <v>19000100</v>
      </c>
      <c r="BD83" s="56" t="str">
        <f t="shared" si="64"/>
        <v/>
      </c>
      <c r="BE83" s="56" t="str">
        <f t="shared" si="65"/>
        <v/>
      </c>
      <c r="BF83" s="56" t="str">
        <f t="shared" si="66"/>
        <v/>
      </c>
      <c r="BG83" s="56">
        <f t="shared" si="53"/>
        <v>0</v>
      </c>
      <c r="BH83" s="56">
        <f t="shared" si="54"/>
        <v>0</v>
      </c>
      <c r="BI83" s="56">
        <f t="shared" si="55"/>
        <v>0</v>
      </c>
      <c r="BJ83" s="41" t="str">
        <f t="shared" si="67"/>
        <v/>
      </c>
      <c r="BK83" s="41" t="str">
        <f t="shared" si="68"/>
        <v/>
      </c>
      <c r="BL83" s="41" t="str">
        <f t="shared" si="56"/>
        <v/>
      </c>
      <c r="BM83" s="41" t="str">
        <f t="shared" si="69"/>
        <v/>
      </c>
      <c r="BN83" s="41" t="str">
        <f t="shared" si="70"/>
        <v/>
      </c>
      <c r="BO83" s="41">
        <f t="shared" si="71"/>
        <v>0</v>
      </c>
      <c r="BP83" s="41" t="str">
        <f t="shared" si="72"/>
        <v/>
      </c>
      <c r="BQ83" s="41" t="str">
        <f t="shared" si="73"/>
        <v/>
      </c>
      <c r="BR83" s="41">
        <f t="shared" si="74"/>
        <v>0</v>
      </c>
      <c r="BS83" s="41" t="str">
        <f t="shared" si="37"/>
        <v/>
      </c>
      <c r="BT83" s="41" t="str">
        <f t="shared" si="38"/>
        <v/>
      </c>
      <c r="BU83" s="85" t="str">
        <f t="shared" si="57"/>
        <v>999:99.99</v>
      </c>
      <c r="BV83" s="85" t="str">
        <f t="shared" si="58"/>
        <v>999:99.99</v>
      </c>
      <c r="BW83" s="85" t="str">
        <f t="shared" si="75"/>
        <v>999:99.99</v>
      </c>
      <c r="BX83" s="89" t="str">
        <f t="shared" si="40"/>
        <v>1980/1/1</v>
      </c>
    </row>
    <row r="84" spans="1:76" ht="14.25" hidden="1" x14ac:dyDescent="0.15">
      <c r="A84" s="120" t="str">
        <f t="shared" si="41"/>
        <v/>
      </c>
      <c r="B84" s="59"/>
      <c r="C84" s="60"/>
      <c r="D84" s="60"/>
      <c r="E84" s="60"/>
      <c r="F84" s="61"/>
      <c r="G84" s="61"/>
      <c r="H84" s="61"/>
      <c r="I84" s="61"/>
      <c r="J84" s="61"/>
      <c r="K84" s="62"/>
      <c r="L84" s="62"/>
      <c r="M84" s="61"/>
      <c r="N84" s="62"/>
      <c r="O84" s="62"/>
      <c r="P84" s="61"/>
      <c r="Q84" s="61"/>
      <c r="R84" s="61"/>
      <c r="S84" s="61"/>
      <c r="T84" s="61"/>
      <c r="U84" s="62"/>
      <c r="V84" s="63"/>
      <c r="W84" s="62"/>
      <c r="X84" s="120" t="str">
        <f t="shared" si="59"/>
        <v/>
      </c>
      <c r="Y84" s="137"/>
      <c r="Z84" s="120" t="str">
        <f t="shared" si="60"/>
        <v/>
      </c>
      <c r="AA84" s="12"/>
      <c r="AB84" s="71">
        <f t="shared" si="42"/>
        <v>0</v>
      </c>
      <c r="AC84" s="71">
        <f t="shared" si="43"/>
        <v>0</v>
      </c>
      <c r="AD84" s="71">
        <f t="shared" si="61"/>
        <v>0</v>
      </c>
      <c r="AE84" s="71">
        <f t="shared" si="62"/>
        <v>0</v>
      </c>
      <c r="AF84" s="71">
        <f t="shared" si="20"/>
        <v>0</v>
      </c>
      <c r="AG84" s="72" t="str">
        <f>IF(F84="","",IF(V84="",申込書!$AB$6,LEFT(V84,2)&amp;RIGHT(V84,3)))</f>
        <v/>
      </c>
      <c r="AH84" s="72" t="str">
        <f t="shared" si="21"/>
        <v/>
      </c>
      <c r="AI84" s="72" t="str">
        <f t="shared" si="22"/>
        <v/>
      </c>
      <c r="AJ84" s="73"/>
      <c r="AK84" s="75"/>
      <c r="AQ84" s="40">
        <v>79</v>
      </c>
      <c r="AR84" s="40">
        <f t="shared" si="47"/>
        <v>0</v>
      </c>
      <c r="AS84" s="40" t="str">
        <f t="shared" si="48"/>
        <v/>
      </c>
      <c r="AT84" s="56">
        <f t="shared" si="44"/>
        <v>0</v>
      </c>
      <c r="AU84" s="56" t="str">
        <f t="shared" si="49"/>
        <v/>
      </c>
      <c r="AV84" s="56" t="str">
        <f t="shared" si="50"/>
        <v/>
      </c>
      <c r="AW84" s="56" t="str">
        <f t="shared" si="51"/>
        <v/>
      </c>
      <c r="AX84" s="56" t="str">
        <f t="shared" si="52"/>
        <v/>
      </c>
      <c r="AY84" s="56">
        <v>0</v>
      </c>
      <c r="AZ84" s="56" t="str">
        <f t="shared" si="45"/>
        <v xml:space="preserve"> </v>
      </c>
      <c r="BA84" s="56">
        <v>79</v>
      </c>
      <c r="BB84" s="56" t="str">
        <f t="shared" si="46"/>
        <v/>
      </c>
      <c r="BC84" s="56" t="str">
        <f t="shared" si="63"/>
        <v>19000100</v>
      </c>
      <c r="BD84" s="56" t="str">
        <f t="shared" si="64"/>
        <v/>
      </c>
      <c r="BE84" s="56" t="str">
        <f t="shared" si="65"/>
        <v/>
      </c>
      <c r="BF84" s="56" t="str">
        <f t="shared" si="66"/>
        <v/>
      </c>
      <c r="BG84" s="56">
        <f t="shared" si="53"/>
        <v>0</v>
      </c>
      <c r="BH84" s="56">
        <f t="shared" si="54"/>
        <v>0</v>
      </c>
      <c r="BI84" s="56">
        <f t="shared" si="55"/>
        <v>0</v>
      </c>
      <c r="BJ84" s="41" t="str">
        <f t="shared" si="67"/>
        <v/>
      </c>
      <c r="BK84" s="41" t="str">
        <f t="shared" si="68"/>
        <v/>
      </c>
      <c r="BL84" s="41" t="str">
        <f t="shared" si="56"/>
        <v/>
      </c>
      <c r="BM84" s="41" t="str">
        <f t="shared" si="69"/>
        <v/>
      </c>
      <c r="BN84" s="41" t="str">
        <f t="shared" si="70"/>
        <v/>
      </c>
      <c r="BO84" s="41">
        <f t="shared" si="71"/>
        <v>0</v>
      </c>
      <c r="BP84" s="41" t="str">
        <f t="shared" si="72"/>
        <v/>
      </c>
      <c r="BQ84" s="41" t="str">
        <f t="shared" si="73"/>
        <v/>
      </c>
      <c r="BR84" s="41">
        <f t="shared" si="74"/>
        <v>0</v>
      </c>
      <c r="BS84" s="41" t="str">
        <f t="shared" si="37"/>
        <v/>
      </c>
      <c r="BT84" s="41" t="str">
        <f t="shared" si="38"/>
        <v/>
      </c>
      <c r="BU84" s="85" t="str">
        <f t="shared" si="57"/>
        <v>999:99.99</v>
      </c>
      <c r="BV84" s="85" t="str">
        <f t="shared" si="58"/>
        <v>999:99.99</v>
      </c>
      <c r="BW84" s="85" t="str">
        <f t="shared" si="75"/>
        <v>999:99.99</v>
      </c>
      <c r="BX84" s="89" t="str">
        <f t="shared" si="40"/>
        <v>1980/1/1</v>
      </c>
    </row>
    <row r="85" spans="1:76" ht="14.25" hidden="1" x14ac:dyDescent="0.15">
      <c r="A85" s="120" t="str">
        <f t="shared" si="41"/>
        <v/>
      </c>
      <c r="B85" s="59"/>
      <c r="C85" s="60"/>
      <c r="D85" s="60"/>
      <c r="E85" s="60"/>
      <c r="F85" s="61"/>
      <c r="G85" s="61"/>
      <c r="H85" s="61"/>
      <c r="I85" s="61"/>
      <c r="J85" s="61"/>
      <c r="K85" s="62"/>
      <c r="L85" s="62"/>
      <c r="M85" s="61"/>
      <c r="N85" s="62"/>
      <c r="O85" s="62"/>
      <c r="P85" s="61"/>
      <c r="Q85" s="61"/>
      <c r="R85" s="61"/>
      <c r="S85" s="61"/>
      <c r="T85" s="61"/>
      <c r="U85" s="62"/>
      <c r="V85" s="63"/>
      <c r="W85" s="62"/>
      <c r="X85" s="120" t="str">
        <f t="shared" si="59"/>
        <v/>
      </c>
      <c r="Y85" s="137"/>
      <c r="Z85" s="120" t="str">
        <f t="shared" si="60"/>
        <v/>
      </c>
      <c r="AA85" s="12"/>
      <c r="AB85" s="71">
        <f t="shared" si="42"/>
        <v>0</v>
      </c>
      <c r="AC85" s="71">
        <f t="shared" si="43"/>
        <v>0</v>
      </c>
      <c r="AD85" s="71">
        <f t="shared" si="61"/>
        <v>0</v>
      </c>
      <c r="AE85" s="71">
        <f t="shared" si="62"/>
        <v>0</v>
      </c>
      <c r="AF85" s="71">
        <f t="shared" si="20"/>
        <v>0</v>
      </c>
      <c r="AG85" s="72" t="str">
        <f>IF(F85="","",IF(V85="",申込書!$AB$6,LEFT(V85,2)&amp;RIGHT(V85,3)))</f>
        <v/>
      </c>
      <c r="AH85" s="72" t="str">
        <f t="shared" si="21"/>
        <v/>
      </c>
      <c r="AI85" s="72" t="str">
        <f t="shared" si="22"/>
        <v/>
      </c>
      <c r="AJ85" s="73"/>
      <c r="AK85" s="75"/>
      <c r="AQ85" s="40">
        <v>80</v>
      </c>
      <c r="AR85" s="40">
        <f t="shared" si="47"/>
        <v>0</v>
      </c>
      <c r="AS85" s="40" t="str">
        <f t="shared" si="48"/>
        <v/>
      </c>
      <c r="AT85" s="56">
        <f t="shared" si="44"/>
        <v>0</v>
      </c>
      <c r="AU85" s="56" t="str">
        <f t="shared" si="49"/>
        <v/>
      </c>
      <c r="AV85" s="56" t="str">
        <f t="shared" si="50"/>
        <v/>
      </c>
      <c r="AW85" s="56" t="str">
        <f t="shared" si="51"/>
        <v/>
      </c>
      <c r="AX85" s="56" t="str">
        <f t="shared" si="52"/>
        <v/>
      </c>
      <c r="AY85" s="56">
        <v>0</v>
      </c>
      <c r="AZ85" s="56" t="str">
        <f t="shared" si="45"/>
        <v xml:space="preserve"> </v>
      </c>
      <c r="BA85" s="56">
        <v>80</v>
      </c>
      <c r="BB85" s="56" t="str">
        <f t="shared" si="46"/>
        <v/>
      </c>
      <c r="BC85" s="56" t="str">
        <f t="shared" si="63"/>
        <v>19000100</v>
      </c>
      <c r="BD85" s="56" t="str">
        <f t="shared" si="64"/>
        <v/>
      </c>
      <c r="BE85" s="56" t="str">
        <f t="shared" si="65"/>
        <v/>
      </c>
      <c r="BF85" s="56" t="str">
        <f t="shared" si="66"/>
        <v/>
      </c>
      <c r="BG85" s="56">
        <f t="shared" si="53"/>
        <v>0</v>
      </c>
      <c r="BH85" s="56">
        <f t="shared" si="54"/>
        <v>0</v>
      </c>
      <c r="BI85" s="56">
        <f t="shared" si="55"/>
        <v>0</v>
      </c>
      <c r="BJ85" s="41" t="str">
        <f t="shared" si="67"/>
        <v/>
      </c>
      <c r="BK85" s="41" t="str">
        <f t="shared" si="68"/>
        <v/>
      </c>
      <c r="BL85" s="41" t="str">
        <f t="shared" si="56"/>
        <v/>
      </c>
      <c r="BM85" s="41" t="str">
        <f t="shared" si="69"/>
        <v/>
      </c>
      <c r="BN85" s="41" t="str">
        <f t="shared" si="70"/>
        <v/>
      </c>
      <c r="BO85" s="41">
        <f t="shared" si="71"/>
        <v>0</v>
      </c>
      <c r="BP85" s="41" t="str">
        <f t="shared" si="72"/>
        <v/>
      </c>
      <c r="BQ85" s="41" t="str">
        <f t="shared" si="73"/>
        <v/>
      </c>
      <c r="BR85" s="41">
        <f t="shared" si="74"/>
        <v>0</v>
      </c>
      <c r="BS85" s="41" t="str">
        <f t="shared" si="37"/>
        <v/>
      </c>
      <c r="BT85" s="41" t="str">
        <f t="shared" si="38"/>
        <v/>
      </c>
      <c r="BU85" s="85" t="str">
        <f t="shared" si="57"/>
        <v>999:99.99</v>
      </c>
      <c r="BV85" s="85" t="str">
        <f t="shared" si="58"/>
        <v>999:99.99</v>
      </c>
      <c r="BW85" s="85" t="str">
        <f t="shared" si="75"/>
        <v>999:99.99</v>
      </c>
      <c r="BX85" s="89" t="str">
        <f t="shared" si="40"/>
        <v>1980/1/1</v>
      </c>
    </row>
    <row r="86" spans="1:76" ht="14.25" hidden="1" x14ac:dyDescent="0.15">
      <c r="A86" s="120" t="str">
        <f t="shared" si="41"/>
        <v/>
      </c>
      <c r="B86" s="59"/>
      <c r="C86" s="60"/>
      <c r="D86" s="60"/>
      <c r="E86" s="60"/>
      <c r="F86" s="61"/>
      <c r="G86" s="61"/>
      <c r="H86" s="61"/>
      <c r="I86" s="61"/>
      <c r="J86" s="61"/>
      <c r="K86" s="62"/>
      <c r="L86" s="62"/>
      <c r="M86" s="61"/>
      <c r="N86" s="62"/>
      <c r="O86" s="62"/>
      <c r="P86" s="61"/>
      <c r="Q86" s="61"/>
      <c r="R86" s="61"/>
      <c r="S86" s="61"/>
      <c r="T86" s="61"/>
      <c r="U86" s="62"/>
      <c r="V86" s="63"/>
      <c r="W86" s="62"/>
      <c r="X86" s="120" t="str">
        <f t="shared" si="59"/>
        <v/>
      </c>
      <c r="Y86" s="137"/>
      <c r="Z86" s="120" t="str">
        <f t="shared" si="60"/>
        <v/>
      </c>
      <c r="AA86" s="12"/>
      <c r="AB86" s="71">
        <f t="shared" si="42"/>
        <v>0</v>
      </c>
      <c r="AC86" s="71">
        <f t="shared" si="43"/>
        <v>0</v>
      </c>
      <c r="AD86" s="71">
        <f t="shared" si="61"/>
        <v>0</v>
      </c>
      <c r="AE86" s="71">
        <f t="shared" si="62"/>
        <v>0</v>
      </c>
      <c r="AF86" s="71">
        <f t="shared" si="20"/>
        <v>0</v>
      </c>
      <c r="AG86" s="72" t="str">
        <f>IF(F86="","",IF(V86="",申込書!$AB$6,LEFT(V86,2)&amp;RIGHT(V86,3)))</f>
        <v/>
      </c>
      <c r="AH86" s="72" t="str">
        <f t="shared" si="21"/>
        <v/>
      </c>
      <c r="AI86" s="72" t="str">
        <f t="shared" si="22"/>
        <v/>
      </c>
      <c r="AJ86" s="73"/>
      <c r="AK86" s="75"/>
      <c r="AQ86" s="40">
        <v>81</v>
      </c>
      <c r="AR86" s="40">
        <f t="shared" si="47"/>
        <v>0</v>
      </c>
      <c r="AS86" s="40" t="str">
        <f t="shared" si="48"/>
        <v/>
      </c>
      <c r="AT86" s="56">
        <f t="shared" si="44"/>
        <v>0</v>
      </c>
      <c r="AU86" s="56" t="str">
        <f t="shared" si="49"/>
        <v/>
      </c>
      <c r="AV86" s="56" t="str">
        <f t="shared" si="50"/>
        <v/>
      </c>
      <c r="AW86" s="56" t="str">
        <f t="shared" si="51"/>
        <v/>
      </c>
      <c r="AX86" s="56" t="str">
        <f t="shared" si="52"/>
        <v/>
      </c>
      <c r="AY86" s="56">
        <v>0</v>
      </c>
      <c r="AZ86" s="56" t="str">
        <f t="shared" si="45"/>
        <v xml:space="preserve"> </v>
      </c>
      <c r="BA86" s="56">
        <v>81</v>
      </c>
      <c r="BB86" s="56" t="str">
        <f t="shared" si="46"/>
        <v/>
      </c>
      <c r="BC86" s="56" t="str">
        <f t="shared" si="63"/>
        <v>19000100</v>
      </c>
      <c r="BD86" s="56" t="str">
        <f t="shared" si="64"/>
        <v/>
      </c>
      <c r="BE86" s="56" t="str">
        <f t="shared" si="65"/>
        <v/>
      </c>
      <c r="BF86" s="56" t="str">
        <f t="shared" si="66"/>
        <v/>
      </c>
      <c r="BG86" s="56">
        <f t="shared" si="53"/>
        <v>0</v>
      </c>
      <c r="BH86" s="56">
        <f t="shared" si="54"/>
        <v>0</v>
      </c>
      <c r="BI86" s="56">
        <f t="shared" si="55"/>
        <v>0</v>
      </c>
      <c r="BJ86" s="41" t="str">
        <f t="shared" si="67"/>
        <v/>
      </c>
      <c r="BK86" s="41" t="str">
        <f t="shared" si="68"/>
        <v/>
      </c>
      <c r="BL86" s="41" t="str">
        <f t="shared" si="56"/>
        <v/>
      </c>
      <c r="BM86" s="41" t="str">
        <f t="shared" si="69"/>
        <v/>
      </c>
      <c r="BN86" s="41" t="str">
        <f t="shared" si="70"/>
        <v/>
      </c>
      <c r="BO86" s="41">
        <f t="shared" si="71"/>
        <v>0</v>
      </c>
      <c r="BP86" s="41" t="str">
        <f t="shared" si="72"/>
        <v/>
      </c>
      <c r="BQ86" s="41" t="str">
        <f t="shared" si="73"/>
        <v/>
      </c>
      <c r="BR86" s="41">
        <f t="shared" si="74"/>
        <v>0</v>
      </c>
      <c r="BS86" s="41" t="str">
        <f t="shared" si="37"/>
        <v/>
      </c>
      <c r="BT86" s="41" t="str">
        <f t="shared" si="38"/>
        <v/>
      </c>
      <c r="BU86" s="85" t="str">
        <f t="shared" si="57"/>
        <v>999:99.99</v>
      </c>
      <c r="BV86" s="85" t="str">
        <f t="shared" si="58"/>
        <v>999:99.99</v>
      </c>
      <c r="BW86" s="85" t="str">
        <f t="shared" si="75"/>
        <v>999:99.99</v>
      </c>
      <c r="BX86" s="89" t="str">
        <f t="shared" si="40"/>
        <v>1980/1/1</v>
      </c>
    </row>
    <row r="87" spans="1:76" ht="14.25" hidden="1" x14ac:dyDescent="0.15">
      <c r="A87" s="120" t="str">
        <f t="shared" si="41"/>
        <v/>
      </c>
      <c r="B87" s="59"/>
      <c r="C87" s="60"/>
      <c r="D87" s="60"/>
      <c r="E87" s="60"/>
      <c r="F87" s="61"/>
      <c r="G87" s="61"/>
      <c r="H87" s="61"/>
      <c r="I87" s="61"/>
      <c r="J87" s="61"/>
      <c r="K87" s="62"/>
      <c r="L87" s="62"/>
      <c r="M87" s="61"/>
      <c r="N87" s="62"/>
      <c r="O87" s="62"/>
      <c r="P87" s="61"/>
      <c r="Q87" s="61"/>
      <c r="R87" s="61"/>
      <c r="S87" s="61"/>
      <c r="T87" s="61"/>
      <c r="U87" s="62"/>
      <c r="V87" s="63"/>
      <c r="W87" s="62"/>
      <c r="X87" s="120" t="str">
        <f t="shared" si="59"/>
        <v/>
      </c>
      <c r="Y87" s="137"/>
      <c r="Z87" s="120" t="str">
        <f t="shared" si="60"/>
        <v/>
      </c>
      <c r="AA87" s="12"/>
      <c r="AB87" s="71">
        <f t="shared" si="42"/>
        <v>0</v>
      </c>
      <c r="AC87" s="71">
        <f t="shared" si="43"/>
        <v>0</v>
      </c>
      <c r="AD87" s="71">
        <f t="shared" si="61"/>
        <v>0</v>
      </c>
      <c r="AE87" s="71">
        <f t="shared" si="62"/>
        <v>0</v>
      </c>
      <c r="AF87" s="71">
        <f t="shared" si="20"/>
        <v>0</v>
      </c>
      <c r="AG87" s="72" t="str">
        <f>IF(F87="","",IF(V87="",申込書!$AB$6,LEFT(V87,2)&amp;RIGHT(V87,3)))</f>
        <v/>
      </c>
      <c r="AH87" s="72" t="str">
        <f t="shared" si="21"/>
        <v/>
      </c>
      <c r="AI87" s="72" t="str">
        <f t="shared" si="22"/>
        <v/>
      </c>
      <c r="AJ87" s="73"/>
      <c r="AK87" s="75"/>
      <c r="AQ87" s="40">
        <v>82</v>
      </c>
      <c r="AR87" s="40">
        <f t="shared" si="47"/>
        <v>0</v>
      </c>
      <c r="AS87" s="40" t="str">
        <f t="shared" si="48"/>
        <v/>
      </c>
      <c r="AT87" s="56">
        <f t="shared" si="44"/>
        <v>0</v>
      </c>
      <c r="AU87" s="56" t="str">
        <f t="shared" si="49"/>
        <v/>
      </c>
      <c r="AV87" s="56" t="str">
        <f t="shared" si="50"/>
        <v/>
      </c>
      <c r="AW87" s="56" t="str">
        <f t="shared" si="51"/>
        <v/>
      </c>
      <c r="AX87" s="56" t="str">
        <f t="shared" si="52"/>
        <v/>
      </c>
      <c r="AY87" s="56">
        <v>0</v>
      </c>
      <c r="AZ87" s="56" t="str">
        <f t="shared" si="45"/>
        <v xml:space="preserve"> </v>
      </c>
      <c r="BA87" s="56">
        <v>82</v>
      </c>
      <c r="BB87" s="56" t="str">
        <f t="shared" si="46"/>
        <v/>
      </c>
      <c r="BC87" s="56" t="str">
        <f t="shared" si="63"/>
        <v>19000100</v>
      </c>
      <c r="BD87" s="56" t="str">
        <f t="shared" si="64"/>
        <v/>
      </c>
      <c r="BE87" s="56" t="str">
        <f t="shared" si="65"/>
        <v/>
      </c>
      <c r="BF87" s="56" t="str">
        <f t="shared" si="66"/>
        <v/>
      </c>
      <c r="BG87" s="56">
        <f t="shared" si="53"/>
        <v>0</v>
      </c>
      <c r="BH87" s="56">
        <f t="shared" si="54"/>
        <v>0</v>
      </c>
      <c r="BI87" s="56">
        <f t="shared" si="55"/>
        <v>0</v>
      </c>
      <c r="BJ87" s="41" t="str">
        <f t="shared" si="67"/>
        <v/>
      </c>
      <c r="BK87" s="41" t="str">
        <f t="shared" si="68"/>
        <v/>
      </c>
      <c r="BL87" s="41" t="str">
        <f t="shared" si="56"/>
        <v/>
      </c>
      <c r="BM87" s="41" t="str">
        <f t="shared" si="69"/>
        <v/>
      </c>
      <c r="BN87" s="41" t="str">
        <f t="shared" si="70"/>
        <v/>
      </c>
      <c r="BO87" s="41">
        <f t="shared" si="71"/>
        <v>0</v>
      </c>
      <c r="BP87" s="41" t="str">
        <f t="shared" si="72"/>
        <v/>
      </c>
      <c r="BQ87" s="41" t="str">
        <f t="shared" si="73"/>
        <v/>
      </c>
      <c r="BR87" s="41">
        <f t="shared" si="74"/>
        <v>0</v>
      </c>
      <c r="BS87" s="41" t="str">
        <f t="shared" si="37"/>
        <v/>
      </c>
      <c r="BT87" s="41" t="str">
        <f t="shared" si="38"/>
        <v/>
      </c>
      <c r="BU87" s="85" t="str">
        <f t="shared" si="57"/>
        <v>999:99.99</v>
      </c>
      <c r="BV87" s="85" t="str">
        <f t="shared" si="58"/>
        <v>999:99.99</v>
      </c>
      <c r="BW87" s="85" t="str">
        <f t="shared" si="75"/>
        <v>999:99.99</v>
      </c>
      <c r="BX87" s="89" t="str">
        <f t="shared" si="40"/>
        <v>1980/1/1</v>
      </c>
    </row>
    <row r="88" spans="1:76" ht="14.25" hidden="1" x14ac:dyDescent="0.15">
      <c r="A88" s="120" t="str">
        <f t="shared" si="41"/>
        <v/>
      </c>
      <c r="B88" s="59"/>
      <c r="C88" s="60"/>
      <c r="D88" s="60"/>
      <c r="E88" s="60"/>
      <c r="F88" s="61"/>
      <c r="G88" s="61"/>
      <c r="H88" s="61"/>
      <c r="I88" s="61"/>
      <c r="J88" s="61"/>
      <c r="K88" s="62"/>
      <c r="L88" s="62"/>
      <c r="M88" s="61"/>
      <c r="N88" s="62"/>
      <c r="O88" s="62"/>
      <c r="P88" s="61"/>
      <c r="Q88" s="61"/>
      <c r="R88" s="61"/>
      <c r="S88" s="61"/>
      <c r="T88" s="61"/>
      <c r="U88" s="62"/>
      <c r="V88" s="63"/>
      <c r="W88" s="62"/>
      <c r="X88" s="120" t="str">
        <f t="shared" si="59"/>
        <v/>
      </c>
      <c r="Y88" s="137"/>
      <c r="Z88" s="120" t="str">
        <f t="shared" si="60"/>
        <v/>
      </c>
      <c r="AA88" s="12"/>
      <c r="AB88" s="71">
        <f t="shared" si="42"/>
        <v>0</v>
      </c>
      <c r="AC88" s="71">
        <f t="shared" si="43"/>
        <v>0</v>
      </c>
      <c r="AD88" s="71">
        <f t="shared" si="61"/>
        <v>0</v>
      </c>
      <c r="AE88" s="71">
        <f t="shared" si="62"/>
        <v>0</v>
      </c>
      <c r="AF88" s="71">
        <f t="shared" si="20"/>
        <v>0</v>
      </c>
      <c r="AG88" s="72" t="str">
        <f>IF(F88="","",IF(V88="",申込書!$AB$6,LEFT(V88,2)&amp;RIGHT(V88,3)))</f>
        <v/>
      </c>
      <c r="AH88" s="72" t="str">
        <f t="shared" si="21"/>
        <v/>
      </c>
      <c r="AI88" s="72" t="str">
        <f t="shared" si="22"/>
        <v/>
      </c>
      <c r="AJ88" s="73"/>
      <c r="AK88" s="75"/>
      <c r="AQ88" s="40">
        <v>83</v>
      </c>
      <c r="AR88" s="40">
        <f t="shared" si="47"/>
        <v>0</v>
      </c>
      <c r="AS88" s="40" t="str">
        <f t="shared" si="48"/>
        <v/>
      </c>
      <c r="AT88" s="56">
        <f t="shared" si="44"/>
        <v>0</v>
      </c>
      <c r="AU88" s="56" t="str">
        <f t="shared" si="49"/>
        <v/>
      </c>
      <c r="AV88" s="56" t="str">
        <f t="shared" si="50"/>
        <v/>
      </c>
      <c r="AW88" s="56" t="str">
        <f t="shared" si="51"/>
        <v/>
      </c>
      <c r="AX88" s="56" t="str">
        <f t="shared" si="52"/>
        <v/>
      </c>
      <c r="AY88" s="56">
        <v>0</v>
      </c>
      <c r="AZ88" s="56" t="str">
        <f t="shared" si="45"/>
        <v xml:space="preserve"> </v>
      </c>
      <c r="BA88" s="56">
        <v>83</v>
      </c>
      <c r="BB88" s="56" t="str">
        <f t="shared" si="46"/>
        <v/>
      </c>
      <c r="BC88" s="56" t="str">
        <f t="shared" si="63"/>
        <v>19000100</v>
      </c>
      <c r="BD88" s="56" t="str">
        <f t="shared" si="64"/>
        <v/>
      </c>
      <c r="BE88" s="56" t="str">
        <f t="shared" si="65"/>
        <v/>
      </c>
      <c r="BF88" s="56" t="str">
        <f t="shared" si="66"/>
        <v/>
      </c>
      <c r="BG88" s="56">
        <f t="shared" si="53"/>
        <v>0</v>
      </c>
      <c r="BH88" s="56">
        <f t="shared" si="54"/>
        <v>0</v>
      </c>
      <c r="BI88" s="56">
        <f t="shared" si="55"/>
        <v>0</v>
      </c>
      <c r="BJ88" s="41" t="str">
        <f t="shared" si="67"/>
        <v/>
      </c>
      <c r="BK88" s="41" t="str">
        <f t="shared" si="68"/>
        <v/>
      </c>
      <c r="BL88" s="41" t="str">
        <f t="shared" si="56"/>
        <v/>
      </c>
      <c r="BM88" s="41" t="str">
        <f t="shared" si="69"/>
        <v/>
      </c>
      <c r="BN88" s="41" t="str">
        <f t="shared" si="70"/>
        <v/>
      </c>
      <c r="BO88" s="41">
        <f t="shared" si="71"/>
        <v>0</v>
      </c>
      <c r="BP88" s="41" t="str">
        <f t="shared" si="72"/>
        <v/>
      </c>
      <c r="BQ88" s="41" t="str">
        <f t="shared" si="73"/>
        <v/>
      </c>
      <c r="BR88" s="41">
        <f t="shared" si="74"/>
        <v>0</v>
      </c>
      <c r="BS88" s="41" t="str">
        <f t="shared" si="37"/>
        <v/>
      </c>
      <c r="BT88" s="41" t="str">
        <f t="shared" si="38"/>
        <v/>
      </c>
      <c r="BU88" s="85" t="str">
        <f t="shared" si="57"/>
        <v>999:99.99</v>
      </c>
      <c r="BV88" s="85" t="str">
        <f t="shared" si="58"/>
        <v>999:99.99</v>
      </c>
      <c r="BW88" s="85" t="str">
        <f t="shared" si="75"/>
        <v>999:99.99</v>
      </c>
      <c r="BX88" s="89" t="str">
        <f t="shared" si="40"/>
        <v>1980/1/1</v>
      </c>
    </row>
    <row r="89" spans="1:76" ht="14.25" hidden="1" x14ac:dyDescent="0.15">
      <c r="A89" s="120" t="str">
        <f t="shared" si="41"/>
        <v/>
      </c>
      <c r="B89" s="59"/>
      <c r="C89" s="60"/>
      <c r="D89" s="60"/>
      <c r="E89" s="60"/>
      <c r="F89" s="61"/>
      <c r="G89" s="61"/>
      <c r="H89" s="61"/>
      <c r="I89" s="61"/>
      <c r="J89" s="61"/>
      <c r="K89" s="62"/>
      <c r="L89" s="62"/>
      <c r="M89" s="61"/>
      <c r="N89" s="62"/>
      <c r="O89" s="62"/>
      <c r="P89" s="61"/>
      <c r="Q89" s="61"/>
      <c r="R89" s="61"/>
      <c r="S89" s="61"/>
      <c r="T89" s="61"/>
      <c r="U89" s="62"/>
      <c r="V89" s="63"/>
      <c r="W89" s="62"/>
      <c r="X89" s="120" t="str">
        <f t="shared" si="59"/>
        <v/>
      </c>
      <c r="Y89" s="137"/>
      <c r="Z89" s="120" t="str">
        <f t="shared" si="60"/>
        <v/>
      </c>
      <c r="AA89" s="12"/>
      <c r="AB89" s="71">
        <f t="shared" si="42"/>
        <v>0</v>
      </c>
      <c r="AC89" s="71">
        <f t="shared" si="43"/>
        <v>0</v>
      </c>
      <c r="AD89" s="71">
        <f t="shared" si="61"/>
        <v>0</v>
      </c>
      <c r="AE89" s="71">
        <f t="shared" si="62"/>
        <v>0</v>
      </c>
      <c r="AF89" s="71">
        <f t="shared" si="20"/>
        <v>0</v>
      </c>
      <c r="AG89" s="72" t="str">
        <f>IF(F89="","",IF(V89="",申込書!$AB$6,LEFT(V89,2)&amp;RIGHT(V89,3)))</f>
        <v/>
      </c>
      <c r="AH89" s="72" t="str">
        <f t="shared" si="21"/>
        <v/>
      </c>
      <c r="AI89" s="72" t="str">
        <f t="shared" si="22"/>
        <v/>
      </c>
      <c r="AJ89" s="73"/>
      <c r="AK89" s="75"/>
      <c r="AQ89" s="40">
        <v>84</v>
      </c>
      <c r="AR89" s="40">
        <f t="shared" si="47"/>
        <v>0</v>
      </c>
      <c r="AS89" s="40" t="str">
        <f t="shared" si="48"/>
        <v/>
      </c>
      <c r="AT89" s="56">
        <f t="shared" si="44"/>
        <v>0</v>
      </c>
      <c r="AU89" s="56" t="str">
        <f t="shared" si="49"/>
        <v/>
      </c>
      <c r="AV89" s="56" t="str">
        <f t="shared" si="50"/>
        <v/>
      </c>
      <c r="AW89" s="56" t="str">
        <f t="shared" si="51"/>
        <v/>
      </c>
      <c r="AX89" s="56" t="str">
        <f t="shared" si="52"/>
        <v/>
      </c>
      <c r="AY89" s="56">
        <v>0</v>
      </c>
      <c r="AZ89" s="56" t="str">
        <f t="shared" si="45"/>
        <v xml:space="preserve"> </v>
      </c>
      <c r="BA89" s="56">
        <v>84</v>
      </c>
      <c r="BB89" s="56" t="str">
        <f t="shared" si="46"/>
        <v/>
      </c>
      <c r="BC89" s="56" t="str">
        <f t="shared" si="63"/>
        <v>19000100</v>
      </c>
      <c r="BD89" s="56" t="str">
        <f t="shared" si="64"/>
        <v/>
      </c>
      <c r="BE89" s="56" t="str">
        <f t="shared" si="65"/>
        <v/>
      </c>
      <c r="BF89" s="56" t="str">
        <f t="shared" si="66"/>
        <v/>
      </c>
      <c r="BG89" s="56">
        <f t="shared" si="53"/>
        <v>0</v>
      </c>
      <c r="BH89" s="56">
        <f t="shared" si="54"/>
        <v>0</v>
      </c>
      <c r="BI89" s="56">
        <f t="shared" si="55"/>
        <v>0</v>
      </c>
      <c r="BJ89" s="41" t="str">
        <f t="shared" si="67"/>
        <v/>
      </c>
      <c r="BK89" s="41" t="str">
        <f t="shared" si="68"/>
        <v/>
      </c>
      <c r="BL89" s="41" t="str">
        <f t="shared" si="56"/>
        <v/>
      </c>
      <c r="BM89" s="41" t="str">
        <f t="shared" si="69"/>
        <v/>
      </c>
      <c r="BN89" s="41" t="str">
        <f t="shared" si="70"/>
        <v/>
      </c>
      <c r="BO89" s="41">
        <f t="shared" si="71"/>
        <v>0</v>
      </c>
      <c r="BP89" s="41" t="str">
        <f t="shared" si="72"/>
        <v/>
      </c>
      <c r="BQ89" s="41" t="str">
        <f t="shared" si="73"/>
        <v/>
      </c>
      <c r="BR89" s="41">
        <f t="shared" si="74"/>
        <v>0</v>
      </c>
      <c r="BS89" s="41" t="str">
        <f t="shared" si="37"/>
        <v/>
      </c>
      <c r="BT89" s="41" t="str">
        <f t="shared" si="38"/>
        <v/>
      </c>
      <c r="BU89" s="85" t="str">
        <f t="shared" si="57"/>
        <v>999:99.99</v>
      </c>
      <c r="BV89" s="85" t="str">
        <f t="shared" si="58"/>
        <v>999:99.99</v>
      </c>
      <c r="BW89" s="85" t="str">
        <f t="shared" si="75"/>
        <v>999:99.99</v>
      </c>
      <c r="BX89" s="89" t="str">
        <f t="shared" si="40"/>
        <v>1980/1/1</v>
      </c>
    </row>
    <row r="90" spans="1:76" ht="14.25" hidden="1" x14ac:dyDescent="0.15">
      <c r="A90" s="120" t="str">
        <f t="shared" si="41"/>
        <v/>
      </c>
      <c r="B90" s="59"/>
      <c r="C90" s="60"/>
      <c r="D90" s="60"/>
      <c r="E90" s="60"/>
      <c r="F90" s="61"/>
      <c r="G90" s="61"/>
      <c r="H90" s="61"/>
      <c r="I90" s="61"/>
      <c r="J90" s="61"/>
      <c r="K90" s="62"/>
      <c r="L90" s="62"/>
      <c r="M90" s="61"/>
      <c r="N90" s="62"/>
      <c r="O90" s="62"/>
      <c r="P90" s="61"/>
      <c r="Q90" s="61"/>
      <c r="R90" s="61"/>
      <c r="S90" s="61"/>
      <c r="T90" s="61"/>
      <c r="U90" s="62"/>
      <c r="V90" s="63"/>
      <c r="W90" s="62"/>
      <c r="X90" s="120" t="str">
        <f t="shared" si="59"/>
        <v/>
      </c>
      <c r="Y90" s="137"/>
      <c r="Z90" s="120" t="str">
        <f t="shared" si="60"/>
        <v/>
      </c>
      <c r="AA90" s="12"/>
      <c r="AB90" s="71">
        <f t="shared" si="42"/>
        <v>0</v>
      </c>
      <c r="AC90" s="71">
        <f t="shared" si="43"/>
        <v>0</v>
      </c>
      <c r="AD90" s="71">
        <f t="shared" si="61"/>
        <v>0</v>
      </c>
      <c r="AE90" s="71">
        <f t="shared" si="62"/>
        <v>0</v>
      </c>
      <c r="AF90" s="71">
        <f t="shared" si="20"/>
        <v>0</v>
      </c>
      <c r="AG90" s="72" t="str">
        <f>IF(F90="","",IF(V90="",申込書!$AB$6,LEFT(V90,2)&amp;RIGHT(V90,3)))</f>
        <v/>
      </c>
      <c r="AH90" s="72" t="str">
        <f t="shared" si="21"/>
        <v/>
      </c>
      <c r="AI90" s="72" t="str">
        <f t="shared" si="22"/>
        <v/>
      </c>
      <c r="AJ90" s="73"/>
      <c r="AK90" s="75"/>
      <c r="AQ90" s="40">
        <v>85</v>
      </c>
      <c r="AR90" s="40">
        <f t="shared" si="47"/>
        <v>0</v>
      </c>
      <c r="AS90" s="40" t="str">
        <f t="shared" si="48"/>
        <v/>
      </c>
      <c r="AT90" s="56">
        <f t="shared" si="44"/>
        <v>0</v>
      </c>
      <c r="AU90" s="56" t="str">
        <f t="shared" si="49"/>
        <v/>
      </c>
      <c r="AV90" s="56" t="str">
        <f t="shared" si="50"/>
        <v/>
      </c>
      <c r="AW90" s="56" t="str">
        <f t="shared" si="51"/>
        <v/>
      </c>
      <c r="AX90" s="56" t="str">
        <f t="shared" si="52"/>
        <v/>
      </c>
      <c r="AY90" s="56">
        <v>0</v>
      </c>
      <c r="AZ90" s="56" t="str">
        <f t="shared" si="45"/>
        <v xml:space="preserve"> </v>
      </c>
      <c r="BA90" s="56">
        <v>85</v>
      </c>
      <c r="BB90" s="56" t="str">
        <f t="shared" si="46"/>
        <v/>
      </c>
      <c r="BC90" s="56" t="str">
        <f t="shared" si="63"/>
        <v>19000100</v>
      </c>
      <c r="BD90" s="56" t="str">
        <f t="shared" si="64"/>
        <v/>
      </c>
      <c r="BE90" s="56" t="str">
        <f t="shared" si="65"/>
        <v/>
      </c>
      <c r="BF90" s="56" t="str">
        <f t="shared" si="66"/>
        <v/>
      </c>
      <c r="BG90" s="56">
        <f t="shared" si="53"/>
        <v>0</v>
      </c>
      <c r="BH90" s="56">
        <f t="shared" si="54"/>
        <v>0</v>
      </c>
      <c r="BI90" s="56">
        <f t="shared" si="55"/>
        <v>0</v>
      </c>
      <c r="BJ90" s="41" t="str">
        <f t="shared" si="67"/>
        <v/>
      </c>
      <c r="BK90" s="41" t="str">
        <f t="shared" si="68"/>
        <v/>
      </c>
      <c r="BL90" s="41" t="str">
        <f t="shared" si="56"/>
        <v/>
      </c>
      <c r="BM90" s="41" t="str">
        <f t="shared" si="69"/>
        <v/>
      </c>
      <c r="BN90" s="41" t="str">
        <f t="shared" si="70"/>
        <v/>
      </c>
      <c r="BO90" s="41">
        <f t="shared" si="71"/>
        <v>0</v>
      </c>
      <c r="BP90" s="41" t="str">
        <f t="shared" si="72"/>
        <v/>
      </c>
      <c r="BQ90" s="41" t="str">
        <f t="shared" si="73"/>
        <v/>
      </c>
      <c r="BR90" s="41">
        <f t="shared" si="74"/>
        <v>0</v>
      </c>
      <c r="BS90" s="41" t="str">
        <f t="shared" si="37"/>
        <v/>
      </c>
      <c r="BT90" s="41" t="str">
        <f t="shared" si="38"/>
        <v/>
      </c>
      <c r="BU90" s="85" t="str">
        <f t="shared" si="57"/>
        <v>999:99.99</v>
      </c>
      <c r="BV90" s="85" t="str">
        <f t="shared" si="58"/>
        <v>999:99.99</v>
      </c>
      <c r="BW90" s="85" t="str">
        <f t="shared" si="75"/>
        <v>999:99.99</v>
      </c>
      <c r="BX90" s="89" t="str">
        <f t="shared" si="40"/>
        <v>1980/1/1</v>
      </c>
    </row>
    <row r="91" spans="1:76" ht="14.25" hidden="1" x14ac:dyDescent="0.15">
      <c r="A91" s="120" t="str">
        <f t="shared" si="41"/>
        <v/>
      </c>
      <c r="B91" s="59"/>
      <c r="C91" s="60"/>
      <c r="D91" s="60"/>
      <c r="E91" s="60"/>
      <c r="F91" s="61"/>
      <c r="G91" s="61"/>
      <c r="H91" s="61"/>
      <c r="I91" s="61"/>
      <c r="J91" s="61"/>
      <c r="K91" s="62"/>
      <c r="L91" s="62"/>
      <c r="M91" s="61"/>
      <c r="N91" s="62"/>
      <c r="O91" s="62"/>
      <c r="P91" s="61"/>
      <c r="Q91" s="61"/>
      <c r="R91" s="61"/>
      <c r="S91" s="61"/>
      <c r="T91" s="61"/>
      <c r="U91" s="62"/>
      <c r="V91" s="63"/>
      <c r="W91" s="62"/>
      <c r="X91" s="120" t="str">
        <f t="shared" si="59"/>
        <v/>
      </c>
      <c r="Y91" s="137"/>
      <c r="Z91" s="120" t="str">
        <f t="shared" si="60"/>
        <v/>
      </c>
      <c r="AA91" s="12"/>
      <c r="AB91" s="71">
        <f t="shared" si="42"/>
        <v>0</v>
      </c>
      <c r="AC91" s="71">
        <f t="shared" si="43"/>
        <v>0</v>
      </c>
      <c r="AD91" s="71">
        <f t="shared" si="61"/>
        <v>0</v>
      </c>
      <c r="AE91" s="71">
        <f t="shared" si="62"/>
        <v>0</v>
      </c>
      <c r="AF91" s="71">
        <f t="shared" si="20"/>
        <v>0</v>
      </c>
      <c r="AG91" s="72" t="str">
        <f>IF(F91="","",IF(V91="",申込書!$AB$6,LEFT(V91,2)&amp;RIGHT(V91,3)))</f>
        <v/>
      </c>
      <c r="AH91" s="72" t="str">
        <f t="shared" si="21"/>
        <v/>
      </c>
      <c r="AI91" s="72" t="str">
        <f t="shared" si="22"/>
        <v/>
      </c>
      <c r="AJ91" s="73"/>
      <c r="AK91" s="75"/>
      <c r="AQ91" s="40">
        <v>86</v>
      </c>
      <c r="AR91" s="40">
        <f t="shared" si="47"/>
        <v>0</v>
      </c>
      <c r="AS91" s="40" t="str">
        <f t="shared" si="48"/>
        <v/>
      </c>
      <c r="AT91" s="56">
        <f t="shared" si="44"/>
        <v>0</v>
      </c>
      <c r="AU91" s="56" t="str">
        <f t="shared" si="49"/>
        <v/>
      </c>
      <c r="AV91" s="56" t="str">
        <f t="shared" si="50"/>
        <v/>
      </c>
      <c r="AW91" s="56" t="str">
        <f t="shared" si="51"/>
        <v/>
      </c>
      <c r="AX91" s="56" t="str">
        <f t="shared" si="52"/>
        <v/>
      </c>
      <c r="AY91" s="56">
        <v>0</v>
      </c>
      <c r="AZ91" s="56" t="str">
        <f t="shared" si="45"/>
        <v xml:space="preserve"> </v>
      </c>
      <c r="BA91" s="56">
        <v>86</v>
      </c>
      <c r="BB91" s="56" t="str">
        <f t="shared" si="46"/>
        <v/>
      </c>
      <c r="BC91" s="56" t="str">
        <f t="shared" si="63"/>
        <v>19000100</v>
      </c>
      <c r="BD91" s="56" t="str">
        <f t="shared" si="64"/>
        <v/>
      </c>
      <c r="BE91" s="56" t="str">
        <f t="shared" si="65"/>
        <v/>
      </c>
      <c r="BF91" s="56" t="str">
        <f t="shared" si="66"/>
        <v/>
      </c>
      <c r="BG91" s="56">
        <f t="shared" si="53"/>
        <v>0</v>
      </c>
      <c r="BH91" s="56">
        <f t="shared" si="54"/>
        <v>0</v>
      </c>
      <c r="BI91" s="56">
        <f t="shared" si="55"/>
        <v>0</v>
      </c>
      <c r="BJ91" s="41" t="str">
        <f t="shared" si="67"/>
        <v/>
      </c>
      <c r="BK91" s="41" t="str">
        <f t="shared" si="68"/>
        <v/>
      </c>
      <c r="BL91" s="41" t="str">
        <f t="shared" si="56"/>
        <v/>
      </c>
      <c r="BM91" s="41" t="str">
        <f t="shared" si="69"/>
        <v/>
      </c>
      <c r="BN91" s="41" t="str">
        <f t="shared" si="70"/>
        <v/>
      </c>
      <c r="BO91" s="41">
        <f t="shared" si="71"/>
        <v>0</v>
      </c>
      <c r="BP91" s="41" t="str">
        <f t="shared" si="72"/>
        <v/>
      </c>
      <c r="BQ91" s="41" t="str">
        <f t="shared" si="73"/>
        <v/>
      </c>
      <c r="BR91" s="41">
        <f t="shared" si="74"/>
        <v>0</v>
      </c>
      <c r="BS91" s="41" t="str">
        <f t="shared" si="37"/>
        <v/>
      </c>
      <c r="BT91" s="41" t="str">
        <f t="shared" si="38"/>
        <v/>
      </c>
      <c r="BU91" s="85" t="str">
        <f t="shared" si="57"/>
        <v>999:99.99</v>
      </c>
      <c r="BV91" s="85" t="str">
        <f t="shared" si="58"/>
        <v>999:99.99</v>
      </c>
      <c r="BW91" s="85" t="str">
        <f t="shared" si="75"/>
        <v>999:99.99</v>
      </c>
      <c r="BX91" s="89" t="str">
        <f t="shared" si="40"/>
        <v>1980/1/1</v>
      </c>
    </row>
    <row r="92" spans="1:76" ht="14.25" hidden="1" x14ac:dyDescent="0.15">
      <c r="A92" s="120" t="str">
        <f t="shared" si="41"/>
        <v/>
      </c>
      <c r="B92" s="59"/>
      <c r="C92" s="60"/>
      <c r="D92" s="60"/>
      <c r="E92" s="60"/>
      <c r="F92" s="61"/>
      <c r="G92" s="61"/>
      <c r="H92" s="61"/>
      <c r="I92" s="61"/>
      <c r="J92" s="61"/>
      <c r="K92" s="62"/>
      <c r="L92" s="62"/>
      <c r="M92" s="61"/>
      <c r="N92" s="62"/>
      <c r="O92" s="62"/>
      <c r="P92" s="61"/>
      <c r="Q92" s="61"/>
      <c r="R92" s="61"/>
      <c r="S92" s="61"/>
      <c r="T92" s="61"/>
      <c r="U92" s="62"/>
      <c r="V92" s="63"/>
      <c r="W92" s="62"/>
      <c r="X92" s="120" t="str">
        <f t="shared" si="59"/>
        <v/>
      </c>
      <c r="Y92" s="137"/>
      <c r="Z92" s="120" t="str">
        <f t="shared" si="60"/>
        <v/>
      </c>
      <c r="AA92" s="12"/>
      <c r="AB92" s="71">
        <f t="shared" si="42"/>
        <v>0</v>
      </c>
      <c r="AC92" s="71">
        <f t="shared" si="43"/>
        <v>0</v>
      </c>
      <c r="AD92" s="71">
        <f t="shared" si="61"/>
        <v>0</v>
      </c>
      <c r="AE92" s="71">
        <f t="shared" si="62"/>
        <v>0</v>
      </c>
      <c r="AF92" s="71">
        <f t="shared" si="20"/>
        <v>0</v>
      </c>
      <c r="AG92" s="72" t="str">
        <f>IF(F92="","",IF(V92="",申込書!$AB$6,LEFT(V92,2)&amp;RIGHT(V92,3)))</f>
        <v/>
      </c>
      <c r="AH92" s="72" t="str">
        <f t="shared" si="21"/>
        <v/>
      </c>
      <c r="AI92" s="72" t="str">
        <f t="shared" si="22"/>
        <v/>
      </c>
      <c r="AJ92" s="73"/>
      <c r="AK92" s="75"/>
      <c r="AQ92" s="40">
        <v>87</v>
      </c>
      <c r="AR92" s="40">
        <f t="shared" si="47"/>
        <v>0</v>
      </c>
      <c r="AS92" s="40" t="str">
        <f t="shared" si="48"/>
        <v/>
      </c>
      <c r="AT92" s="56">
        <f t="shared" si="44"/>
        <v>0</v>
      </c>
      <c r="AU92" s="56" t="str">
        <f t="shared" si="49"/>
        <v/>
      </c>
      <c r="AV92" s="56" t="str">
        <f t="shared" si="50"/>
        <v/>
      </c>
      <c r="AW92" s="56" t="str">
        <f t="shared" si="51"/>
        <v/>
      </c>
      <c r="AX92" s="56" t="str">
        <f t="shared" si="52"/>
        <v/>
      </c>
      <c r="AY92" s="56">
        <v>0</v>
      </c>
      <c r="AZ92" s="56" t="str">
        <f t="shared" si="45"/>
        <v xml:space="preserve"> </v>
      </c>
      <c r="BA92" s="56">
        <v>87</v>
      </c>
      <c r="BB92" s="56" t="str">
        <f t="shared" si="46"/>
        <v/>
      </c>
      <c r="BC92" s="56" t="str">
        <f t="shared" si="63"/>
        <v>19000100</v>
      </c>
      <c r="BD92" s="56" t="str">
        <f t="shared" si="64"/>
        <v/>
      </c>
      <c r="BE92" s="56" t="str">
        <f t="shared" si="65"/>
        <v/>
      </c>
      <c r="BF92" s="56" t="str">
        <f t="shared" si="66"/>
        <v/>
      </c>
      <c r="BG92" s="56">
        <f t="shared" si="53"/>
        <v>0</v>
      </c>
      <c r="BH92" s="56">
        <f t="shared" si="54"/>
        <v>0</v>
      </c>
      <c r="BI92" s="56">
        <f t="shared" si="55"/>
        <v>0</v>
      </c>
      <c r="BJ92" s="41" t="str">
        <f t="shared" si="67"/>
        <v/>
      </c>
      <c r="BK92" s="41" t="str">
        <f t="shared" si="68"/>
        <v/>
      </c>
      <c r="BL92" s="41" t="str">
        <f t="shared" si="56"/>
        <v/>
      </c>
      <c r="BM92" s="41" t="str">
        <f t="shared" si="69"/>
        <v/>
      </c>
      <c r="BN92" s="41" t="str">
        <f t="shared" si="70"/>
        <v/>
      </c>
      <c r="BO92" s="41">
        <f t="shared" si="71"/>
        <v>0</v>
      </c>
      <c r="BP92" s="41" t="str">
        <f t="shared" si="72"/>
        <v/>
      </c>
      <c r="BQ92" s="41" t="str">
        <f t="shared" si="73"/>
        <v/>
      </c>
      <c r="BR92" s="41">
        <f t="shared" si="74"/>
        <v>0</v>
      </c>
      <c r="BS92" s="41" t="str">
        <f t="shared" si="37"/>
        <v/>
      </c>
      <c r="BT92" s="41" t="str">
        <f t="shared" si="38"/>
        <v/>
      </c>
      <c r="BU92" s="85" t="str">
        <f t="shared" si="57"/>
        <v>999:99.99</v>
      </c>
      <c r="BV92" s="85" t="str">
        <f t="shared" si="58"/>
        <v>999:99.99</v>
      </c>
      <c r="BW92" s="85" t="str">
        <f t="shared" si="75"/>
        <v>999:99.99</v>
      </c>
      <c r="BX92" s="89" t="str">
        <f t="shared" si="40"/>
        <v>1980/1/1</v>
      </c>
    </row>
    <row r="93" spans="1:76" ht="14.25" hidden="1" x14ac:dyDescent="0.15">
      <c r="A93" s="120" t="str">
        <f t="shared" si="41"/>
        <v/>
      </c>
      <c r="B93" s="59"/>
      <c r="C93" s="60"/>
      <c r="D93" s="60"/>
      <c r="E93" s="60"/>
      <c r="F93" s="61"/>
      <c r="G93" s="61"/>
      <c r="H93" s="61"/>
      <c r="I93" s="61"/>
      <c r="J93" s="61"/>
      <c r="K93" s="62"/>
      <c r="L93" s="62"/>
      <c r="M93" s="61"/>
      <c r="N93" s="62"/>
      <c r="O93" s="62"/>
      <c r="P93" s="61"/>
      <c r="Q93" s="61"/>
      <c r="R93" s="61"/>
      <c r="S93" s="61"/>
      <c r="T93" s="61"/>
      <c r="U93" s="62"/>
      <c r="V93" s="63"/>
      <c r="W93" s="62"/>
      <c r="X93" s="120" t="str">
        <f t="shared" si="59"/>
        <v/>
      </c>
      <c r="Y93" s="137"/>
      <c r="Z93" s="120" t="str">
        <f t="shared" si="60"/>
        <v/>
      </c>
      <c r="AA93" s="12"/>
      <c r="AB93" s="71">
        <f t="shared" si="42"/>
        <v>0</v>
      </c>
      <c r="AC93" s="71">
        <f t="shared" si="43"/>
        <v>0</v>
      </c>
      <c r="AD93" s="71">
        <f t="shared" si="61"/>
        <v>0</v>
      </c>
      <c r="AE93" s="71">
        <f t="shared" si="62"/>
        <v>0</v>
      </c>
      <c r="AF93" s="71">
        <f t="shared" si="20"/>
        <v>0</v>
      </c>
      <c r="AG93" s="72" t="str">
        <f>IF(F93="","",IF(V93="",申込書!$AB$6,LEFT(V93,2)&amp;RIGHT(V93,3)))</f>
        <v/>
      </c>
      <c r="AH93" s="72" t="str">
        <f t="shared" si="21"/>
        <v/>
      </c>
      <c r="AI93" s="72" t="str">
        <f t="shared" si="22"/>
        <v/>
      </c>
      <c r="AJ93" s="73"/>
      <c r="AK93" s="75"/>
      <c r="AQ93" s="40">
        <v>88</v>
      </c>
      <c r="AR93" s="40">
        <f t="shared" si="47"/>
        <v>0</v>
      </c>
      <c r="AS93" s="40" t="str">
        <f t="shared" si="48"/>
        <v/>
      </c>
      <c r="AT93" s="56">
        <f t="shared" si="44"/>
        <v>0</v>
      </c>
      <c r="AU93" s="56" t="str">
        <f t="shared" si="49"/>
        <v/>
      </c>
      <c r="AV93" s="56" t="str">
        <f t="shared" si="50"/>
        <v/>
      </c>
      <c r="AW93" s="56" t="str">
        <f t="shared" si="51"/>
        <v/>
      </c>
      <c r="AX93" s="56" t="str">
        <f t="shared" si="52"/>
        <v/>
      </c>
      <c r="AY93" s="56">
        <v>0</v>
      </c>
      <c r="AZ93" s="56" t="str">
        <f t="shared" si="45"/>
        <v xml:space="preserve"> </v>
      </c>
      <c r="BA93" s="56">
        <v>88</v>
      </c>
      <c r="BB93" s="56" t="str">
        <f t="shared" si="46"/>
        <v/>
      </c>
      <c r="BC93" s="56" t="str">
        <f t="shared" si="63"/>
        <v>19000100</v>
      </c>
      <c r="BD93" s="56" t="str">
        <f t="shared" si="64"/>
        <v/>
      </c>
      <c r="BE93" s="56" t="str">
        <f t="shared" si="65"/>
        <v/>
      </c>
      <c r="BF93" s="56" t="str">
        <f t="shared" si="66"/>
        <v/>
      </c>
      <c r="BG93" s="56">
        <f t="shared" si="53"/>
        <v>0</v>
      </c>
      <c r="BH93" s="56">
        <f t="shared" si="54"/>
        <v>0</v>
      </c>
      <c r="BI93" s="56">
        <f t="shared" si="55"/>
        <v>0</v>
      </c>
      <c r="BJ93" s="41" t="str">
        <f t="shared" si="67"/>
        <v/>
      </c>
      <c r="BK93" s="41" t="str">
        <f t="shared" si="68"/>
        <v/>
      </c>
      <c r="BL93" s="41" t="str">
        <f t="shared" si="56"/>
        <v/>
      </c>
      <c r="BM93" s="41" t="str">
        <f t="shared" si="69"/>
        <v/>
      </c>
      <c r="BN93" s="41" t="str">
        <f t="shared" si="70"/>
        <v/>
      </c>
      <c r="BO93" s="41">
        <f t="shared" si="71"/>
        <v>0</v>
      </c>
      <c r="BP93" s="41" t="str">
        <f t="shared" si="72"/>
        <v/>
      </c>
      <c r="BQ93" s="41" t="str">
        <f t="shared" si="73"/>
        <v/>
      </c>
      <c r="BR93" s="41">
        <f t="shared" si="74"/>
        <v>0</v>
      </c>
      <c r="BS93" s="41" t="str">
        <f t="shared" si="37"/>
        <v/>
      </c>
      <c r="BT93" s="41" t="str">
        <f t="shared" si="38"/>
        <v/>
      </c>
      <c r="BU93" s="85" t="str">
        <f t="shared" si="57"/>
        <v>999:99.99</v>
      </c>
      <c r="BV93" s="85" t="str">
        <f t="shared" si="58"/>
        <v>999:99.99</v>
      </c>
      <c r="BW93" s="85" t="str">
        <f t="shared" si="75"/>
        <v>999:99.99</v>
      </c>
      <c r="BX93" s="89" t="str">
        <f t="shared" si="40"/>
        <v>1980/1/1</v>
      </c>
    </row>
    <row r="94" spans="1:76" ht="14.25" hidden="1" x14ac:dyDescent="0.15">
      <c r="A94" s="120" t="str">
        <f t="shared" si="41"/>
        <v/>
      </c>
      <c r="B94" s="59"/>
      <c r="C94" s="60"/>
      <c r="D94" s="60"/>
      <c r="E94" s="60"/>
      <c r="F94" s="61"/>
      <c r="G94" s="61"/>
      <c r="H94" s="61"/>
      <c r="I94" s="61"/>
      <c r="J94" s="61"/>
      <c r="K94" s="62"/>
      <c r="L94" s="62"/>
      <c r="M94" s="61"/>
      <c r="N94" s="62"/>
      <c r="O94" s="62"/>
      <c r="P94" s="61"/>
      <c r="Q94" s="61"/>
      <c r="R94" s="61"/>
      <c r="S94" s="61"/>
      <c r="T94" s="61"/>
      <c r="U94" s="62"/>
      <c r="V94" s="63"/>
      <c r="W94" s="62"/>
      <c r="X94" s="120" t="str">
        <f t="shared" si="59"/>
        <v/>
      </c>
      <c r="Y94" s="137"/>
      <c r="Z94" s="120" t="str">
        <f t="shared" si="60"/>
        <v/>
      </c>
      <c r="AA94" s="12"/>
      <c r="AB94" s="71">
        <f t="shared" si="42"/>
        <v>0</v>
      </c>
      <c r="AC94" s="71">
        <f t="shared" si="43"/>
        <v>0</v>
      </c>
      <c r="AD94" s="71">
        <f t="shared" si="61"/>
        <v>0</v>
      </c>
      <c r="AE94" s="71">
        <f t="shared" si="62"/>
        <v>0</v>
      </c>
      <c r="AF94" s="71">
        <f t="shared" si="20"/>
        <v>0</v>
      </c>
      <c r="AG94" s="72" t="str">
        <f>IF(F94="","",IF(V94="",申込書!$AB$6,LEFT(V94,2)&amp;RIGHT(V94,3)))</f>
        <v/>
      </c>
      <c r="AH94" s="72" t="str">
        <f t="shared" si="21"/>
        <v/>
      </c>
      <c r="AI94" s="72" t="str">
        <f t="shared" si="22"/>
        <v/>
      </c>
      <c r="AJ94" s="73"/>
      <c r="AK94" s="75"/>
      <c r="AQ94" s="40">
        <v>89</v>
      </c>
      <c r="AR94" s="40">
        <f t="shared" si="47"/>
        <v>0</v>
      </c>
      <c r="AS94" s="40" t="str">
        <f t="shared" si="48"/>
        <v/>
      </c>
      <c r="AT94" s="56">
        <f t="shared" si="44"/>
        <v>0</v>
      </c>
      <c r="AU94" s="56" t="str">
        <f t="shared" si="49"/>
        <v/>
      </c>
      <c r="AV94" s="56" t="str">
        <f t="shared" si="50"/>
        <v/>
      </c>
      <c r="AW94" s="56" t="str">
        <f t="shared" si="51"/>
        <v/>
      </c>
      <c r="AX94" s="56" t="str">
        <f t="shared" si="52"/>
        <v/>
      </c>
      <c r="AY94" s="56">
        <v>0</v>
      </c>
      <c r="AZ94" s="56" t="str">
        <f t="shared" si="45"/>
        <v xml:space="preserve"> </v>
      </c>
      <c r="BA94" s="56">
        <v>89</v>
      </c>
      <c r="BB94" s="56" t="str">
        <f t="shared" si="46"/>
        <v/>
      </c>
      <c r="BC94" s="56" t="str">
        <f t="shared" si="63"/>
        <v>19000100</v>
      </c>
      <c r="BD94" s="56" t="str">
        <f t="shared" si="64"/>
        <v/>
      </c>
      <c r="BE94" s="56" t="str">
        <f t="shared" si="65"/>
        <v/>
      </c>
      <c r="BF94" s="56" t="str">
        <f t="shared" si="66"/>
        <v/>
      </c>
      <c r="BG94" s="56">
        <f t="shared" si="53"/>
        <v>0</v>
      </c>
      <c r="BH94" s="56">
        <f t="shared" si="54"/>
        <v>0</v>
      </c>
      <c r="BI94" s="56">
        <f t="shared" si="55"/>
        <v>0</v>
      </c>
      <c r="BJ94" s="41" t="str">
        <f t="shared" si="67"/>
        <v/>
      </c>
      <c r="BK94" s="41" t="str">
        <f t="shared" si="68"/>
        <v/>
      </c>
      <c r="BL94" s="41" t="str">
        <f t="shared" si="56"/>
        <v/>
      </c>
      <c r="BM94" s="41" t="str">
        <f t="shared" si="69"/>
        <v/>
      </c>
      <c r="BN94" s="41" t="str">
        <f t="shared" si="70"/>
        <v/>
      </c>
      <c r="BO94" s="41">
        <f t="shared" si="71"/>
        <v>0</v>
      </c>
      <c r="BP94" s="41" t="str">
        <f t="shared" si="72"/>
        <v/>
      </c>
      <c r="BQ94" s="41" t="str">
        <f t="shared" si="73"/>
        <v/>
      </c>
      <c r="BR94" s="41">
        <f t="shared" si="74"/>
        <v>0</v>
      </c>
      <c r="BS94" s="41" t="str">
        <f t="shared" si="37"/>
        <v/>
      </c>
      <c r="BT94" s="41" t="str">
        <f t="shared" si="38"/>
        <v/>
      </c>
      <c r="BU94" s="85" t="str">
        <f t="shared" si="57"/>
        <v>999:99.99</v>
      </c>
      <c r="BV94" s="85" t="str">
        <f t="shared" si="58"/>
        <v>999:99.99</v>
      </c>
      <c r="BW94" s="85" t="str">
        <f t="shared" si="75"/>
        <v>999:99.99</v>
      </c>
      <c r="BX94" s="89" t="str">
        <f t="shared" si="40"/>
        <v>1980/1/1</v>
      </c>
    </row>
    <row r="95" spans="1:76" ht="14.25" hidden="1" x14ac:dyDescent="0.15">
      <c r="A95" s="120" t="str">
        <f t="shared" si="41"/>
        <v/>
      </c>
      <c r="B95" s="59"/>
      <c r="C95" s="60"/>
      <c r="D95" s="60"/>
      <c r="E95" s="60"/>
      <c r="F95" s="61"/>
      <c r="G95" s="61"/>
      <c r="H95" s="61"/>
      <c r="I95" s="61"/>
      <c r="J95" s="61"/>
      <c r="K95" s="62"/>
      <c r="L95" s="62"/>
      <c r="M95" s="61"/>
      <c r="N95" s="62"/>
      <c r="O95" s="62"/>
      <c r="P95" s="61"/>
      <c r="Q95" s="61"/>
      <c r="R95" s="61"/>
      <c r="S95" s="61"/>
      <c r="T95" s="61"/>
      <c r="U95" s="62"/>
      <c r="V95" s="63"/>
      <c r="W95" s="62"/>
      <c r="X95" s="120" t="str">
        <f t="shared" si="59"/>
        <v/>
      </c>
      <c r="Y95" s="137"/>
      <c r="Z95" s="120" t="str">
        <f t="shared" si="60"/>
        <v/>
      </c>
      <c r="AA95" s="12"/>
      <c r="AB95" s="71">
        <f t="shared" si="42"/>
        <v>0</v>
      </c>
      <c r="AC95" s="71">
        <f t="shared" si="43"/>
        <v>0</v>
      </c>
      <c r="AD95" s="71">
        <f t="shared" si="61"/>
        <v>0</v>
      </c>
      <c r="AE95" s="71">
        <f t="shared" si="62"/>
        <v>0</v>
      </c>
      <c r="AF95" s="71">
        <f t="shared" si="20"/>
        <v>0</v>
      </c>
      <c r="AG95" s="72" t="str">
        <f>IF(F95="","",IF(V95="",申込書!$AB$6,LEFT(V95,2)&amp;RIGHT(V95,3)))</f>
        <v/>
      </c>
      <c r="AH95" s="72" t="str">
        <f t="shared" si="21"/>
        <v/>
      </c>
      <c r="AI95" s="72" t="str">
        <f t="shared" si="22"/>
        <v/>
      </c>
      <c r="AJ95" s="73"/>
      <c r="AK95" s="75"/>
      <c r="AQ95" s="40">
        <v>90</v>
      </c>
      <c r="AR95" s="40">
        <f t="shared" si="47"/>
        <v>0</v>
      </c>
      <c r="AS95" s="40" t="str">
        <f t="shared" si="48"/>
        <v/>
      </c>
      <c r="AT95" s="56">
        <f t="shared" si="44"/>
        <v>0</v>
      </c>
      <c r="AU95" s="56" t="str">
        <f t="shared" si="49"/>
        <v/>
      </c>
      <c r="AV95" s="56" t="str">
        <f t="shared" si="50"/>
        <v/>
      </c>
      <c r="AW95" s="56" t="str">
        <f t="shared" si="51"/>
        <v/>
      </c>
      <c r="AX95" s="56" t="str">
        <f t="shared" si="52"/>
        <v/>
      </c>
      <c r="AY95" s="56">
        <v>0</v>
      </c>
      <c r="AZ95" s="56" t="str">
        <f t="shared" si="45"/>
        <v xml:space="preserve"> </v>
      </c>
      <c r="BA95" s="56">
        <v>90</v>
      </c>
      <c r="BB95" s="56" t="str">
        <f t="shared" si="46"/>
        <v/>
      </c>
      <c r="BC95" s="56" t="str">
        <f t="shared" si="63"/>
        <v>19000100</v>
      </c>
      <c r="BD95" s="56" t="str">
        <f t="shared" si="64"/>
        <v/>
      </c>
      <c r="BE95" s="56" t="str">
        <f t="shared" si="65"/>
        <v/>
      </c>
      <c r="BF95" s="56" t="str">
        <f t="shared" si="66"/>
        <v/>
      </c>
      <c r="BG95" s="56">
        <f t="shared" si="53"/>
        <v>0</v>
      </c>
      <c r="BH95" s="56">
        <f t="shared" si="54"/>
        <v>0</v>
      </c>
      <c r="BI95" s="56">
        <f t="shared" si="55"/>
        <v>0</v>
      </c>
      <c r="BJ95" s="41" t="str">
        <f t="shared" si="67"/>
        <v/>
      </c>
      <c r="BK95" s="41" t="str">
        <f t="shared" si="68"/>
        <v/>
      </c>
      <c r="BL95" s="41" t="str">
        <f t="shared" si="56"/>
        <v/>
      </c>
      <c r="BM95" s="41" t="str">
        <f t="shared" si="69"/>
        <v/>
      </c>
      <c r="BN95" s="41" t="str">
        <f t="shared" si="70"/>
        <v/>
      </c>
      <c r="BO95" s="41">
        <f t="shared" si="71"/>
        <v>0</v>
      </c>
      <c r="BP95" s="41" t="str">
        <f t="shared" si="72"/>
        <v/>
      </c>
      <c r="BQ95" s="41" t="str">
        <f t="shared" si="73"/>
        <v/>
      </c>
      <c r="BR95" s="41">
        <f t="shared" si="74"/>
        <v>0</v>
      </c>
      <c r="BS95" s="41" t="str">
        <f t="shared" si="37"/>
        <v/>
      </c>
      <c r="BT95" s="41" t="str">
        <f t="shared" si="38"/>
        <v/>
      </c>
      <c r="BU95" s="85" t="str">
        <f t="shared" si="57"/>
        <v>999:99.99</v>
      </c>
      <c r="BV95" s="85" t="str">
        <f t="shared" si="58"/>
        <v>999:99.99</v>
      </c>
      <c r="BW95" s="85" t="str">
        <f t="shared" si="75"/>
        <v>999:99.99</v>
      </c>
      <c r="BX95" s="89" t="str">
        <f t="shared" si="40"/>
        <v>1980/1/1</v>
      </c>
    </row>
    <row r="96" spans="1:76" ht="14.25" hidden="1" x14ac:dyDescent="0.15">
      <c r="A96" s="120" t="str">
        <f t="shared" si="41"/>
        <v/>
      </c>
      <c r="B96" s="59"/>
      <c r="C96" s="60"/>
      <c r="D96" s="60"/>
      <c r="E96" s="60"/>
      <c r="F96" s="61"/>
      <c r="G96" s="61"/>
      <c r="H96" s="61"/>
      <c r="I96" s="61"/>
      <c r="J96" s="61"/>
      <c r="K96" s="62"/>
      <c r="L96" s="62"/>
      <c r="M96" s="61"/>
      <c r="N96" s="62"/>
      <c r="O96" s="62"/>
      <c r="P96" s="61"/>
      <c r="Q96" s="61"/>
      <c r="R96" s="61"/>
      <c r="S96" s="61"/>
      <c r="T96" s="61"/>
      <c r="U96" s="62"/>
      <c r="V96" s="63"/>
      <c r="W96" s="62"/>
      <c r="X96" s="120" t="str">
        <f t="shared" si="59"/>
        <v/>
      </c>
      <c r="Y96" s="137"/>
      <c r="Z96" s="120" t="str">
        <f t="shared" si="60"/>
        <v/>
      </c>
      <c r="AA96" s="12"/>
      <c r="AB96" s="71">
        <f t="shared" si="42"/>
        <v>0</v>
      </c>
      <c r="AC96" s="71">
        <f t="shared" si="43"/>
        <v>0</v>
      </c>
      <c r="AD96" s="71">
        <f t="shared" si="61"/>
        <v>0</v>
      </c>
      <c r="AE96" s="71">
        <f t="shared" si="62"/>
        <v>0</v>
      </c>
      <c r="AF96" s="71">
        <f t="shared" si="20"/>
        <v>0</v>
      </c>
      <c r="AG96" s="72" t="str">
        <f>IF(F96="","",IF(V96="",申込書!$AB$6,LEFT(V96,2)&amp;RIGHT(V96,3)))</f>
        <v/>
      </c>
      <c r="AH96" s="72" t="str">
        <f t="shared" si="21"/>
        <v/>
      </c>
      <c r="AI96" s="72" t="str">
        <f t="shared" si="22"/>
        <v/>
      </c>
      <c r="AJ96" s="73"/>
      <c r="AK96" s="75"/>
      <c r="AQ96" s="40">
        <v>91</v>
      </c>
      <c r="AR96" s="40">
        <f t="shared" si="47"/>
        <v>0</v>
      </c>
      <c r="AS96" s="40" t="str">
        <f t="shared" si="48"/>
        <v/>
      </c>
      <c r="AT96" s="56">
        <f t="shared" si="44"/>
        <v>0</v>
      </c>
      <c r="AU96" s="56" t="str">
        <f t="shared" si="49"/>
        <v/>
      </c>
      <c r="AV96" s="56" t="str">
        <f t="shared" si="50"/>
        <v/>
      </c>
      <c r="AW96" s="56" t="str">
        <f t="shared" si="51"/>
        <v/>
      </c>
      <c r="AX96" s="56" t="str">
        <f t="shared" si="52"/>
        <v/>
      </c>
      <c r="AY96" s="56">
        <v>0</v>
      </c>
      <c r="AZ96" s="56" t="str">
        <f t="shared" si="45"/>
        <v xml:space="preserve"> </v>
      </c>
      <c r="BA96" s="56">
        <v>91</v>
      </c>
      <c r="BB96" s="56" t="str">
        <f t="shared" si="46"/>
        <v/>
      </c>
      <c r="BC96" s="56" t="str">
        <f t="shared" si="63"/>
        <v>19000100</v>
      </c>
      <c r="BD96" s="56" t="str">
        <f t="shared" si="64"/>
        <v/>
      </c>
      <c r="BE96" s="56" t="str">
        <f t="shared" si="65"/>
        <v/>
      </c>
      <c r="BF96" s="56" t="str">
        <f t="shared" si="66"/>
        <v/>
      </c>
      <c r="BG96" s="56">
        <f t="shared" si="53"/>
        <v>0</v>
      </c>
      <c r="BH96" s="56">
        <f t="shared" si="54"/>
        <v>0</v>
      </c>
      <c r="BI96" s="56">
        <f t="shared" si="55"/>
        <v>0</v>
      </c>
      <c r="BJ96" s="41" t="str">
        <f t="shared" si="67"/>
        <v/>
      </c>
      <c r="BK96" s="41" t="str">
        <f t="shared" si="68"/>
        <v/>
      </c>
      <c r="BL96" s="41" t="str">
        <f t="shared" si="56"/>
        <v/>
      </c>
      <c r="BM96" s="41" t="str">
        <f t="shared" si="69"/>
        <v/>
      </c>
      <c r="BN96" s="41" t="str">
        <f t="shared" si="70"/>
        <v/>
      </c>
      <c r="BO96" s="41">
        <f t="shared" si="71"/>
        <v>0</v>
      </c>
      <c r="BP96" s="41" t="str">
        <f t="shared" si="72"/>
        <v/>
      </c>
      <c r="BQ96" s="41" t="str">
        <f t="shared" si="73"/>
        <v/>
      </c>
      <c r="BR96" s="41">
        <f t="shared" si="74"/>
        <v>0</v>
      </c>
      <c r="BS96" s="41" t="str">
        <f t="shared" si="37"/>
        <v/>
      </c>
      <c r="BT96" s="41" t="str">
        <f t="shared" si="38"/>
        <v/>
      </c>
      <c r="BU96" s="85" t="str">
        <f t="shared" si="57"/>
        <v>999:99.99</v>
      </c>
      <c r="BV96" s="85" t="str">
        <f t="shared" si="58"/>
        <v>999:99.99</v>
      </c>
      <c r="BW96" s="85" t="str">
        <f t="shared" si="75"/>
        <v>999:99.99</v>
      </c>
      <c r="BX96" s="89" t="str">
        <f t="shared" si="40"/>
        <v>1980/1/1</v>
      </c>
    </row>
    <row r="97" spans="1:76" ht="14.25" hidden="1" x14ac:dyDescent="0.15">
      <c r="A97" s="120" t="str">
        <f t="shared" si="41"/>
        <v/>
      </c>
      <c r="B97" s="59"/>
      <c r="C97" s="60"/>
      <c r="D97" s="60"/>
      <c r="E97" s="60"/>
      <c r="F97" s="61"/>
      <c r="G97" s="61"/>
      <c r="H97" s="61"/>
      <c r="I97" s="61"/>
      <c r="J97" s="61"/>
      <c r="K97" s="62"/>
      <c r="L97" s="62"/>
      <c r="M97" s="61"/>
      <c r="N97" s="62"/>
      <c r="O97" s="62"/>
      <c r="P97" s="61"/>
      <c r="Q97" s="61"/>
      <c r="R97" s="61"/>
      <c r="S97" s="61"/>
      <c r="T97" s="61"/>
      <c r="U97" s="62"/>
      <c r="V97" s="63"/>
      <c r="W97" s="62"/>
      <c r="X97" s="120" t="str">
        <f t="shared" si="59"/>
        <v/>
      </c>
      <c r="Y97" s="137"/>
      <c r="Z97" s="120" t="str">
        <f t="shared" si="60"/>
        <v/>
      </c>
      <c r="AA97" s="12"/>
      <c r="AB97" s="71">
        <f t="shared" si="42"/>
        <v>0</v>
      </c>
      <c r="AC97" s="71">
        <f t="shared" si="43"/>
        <v>0</v>
      </c>
      <c r="AD97" s="71">
        <f t="shared" si="61"/>
        <v>0</v>
      </c>
      <c r="AE97" s="71">
        <f t="shared" si="62"/>
        <v>0</v>
      </c>
      <c r="AF97" s="71">
        <f t="shared" si="20"/>
        <v>0</v>
      </c>
      <c r="AG97" s="72" t="str">
        <f>IF(F97="","",IF(V97="",申込書!$AB$6,LEFT(V97,2)&amp;RIGHT(V97,3)))</f>
        <v/>
      </c>
      <c r="AH97" s="72" t="str">
        <f t="shared" si="21"/>
        <v/>
      </c>
      <c r="AI97" s="72" t="str">
        <f t="shared" si="22"/>
        <v/>
      </c>
      <c r="AJ97" s="73"/>
      <c r="AK97" s="75"/>
      <c r="AQ97" s="40">
        <v>92</v>
      </c>
      <c r="AR97" s="40">
        <f t="shared" si="47"/>
        <v>0</v>
      </c>
      <c r="AS97" s="40" t="str">
        <f t="shared" si="48"/>
        <v/>
      </c>
      <c r="AT97" s="56">
        <f t="shared" si="44"/>
        <v>0</v>
      </c>
      <c r="AU97" s="56" t="str">
        <f t="shared" si="49"/>
        <v/>
      </c>
      <c r="AV97" s="56" t="str">
        <f t="shared" si="50"/>
        <v/>
      </c>
      <c r="AW97" s="56" t="str">
        <f t="shared" si="51"/>
        <v/>
      </c>
      <c r="AX97" s="56" t="str">
        <f t="shared" si="52"/>
        <v/>
      </c>
      <c r="AY97" s="56">
        <v>0</v>
      </c>
      <c r="AZ97" s="56" t="str">
        <f t="shared" si="45"/>
        <v xml:space="preserve"> </v>
      </c>
      <c r="BA97" s="56">
        <v>92</v>
      </c>
      <c r="BB97" s="56" t="str">
        <f t="shared" si="46"/>
        <v/>
      </c>
      <c r="BC97" s="56" t="str">
        <f t="shared" si="63"/>
        <v>19000100</v>
      </c>
      <c r="BD97" s="56" t="str">
        <f t="shared" si="64"/>
        <v/>
      </c>
      <c r="BE97" s="56" t="str">
        <f t="shared" si="65"/>
        <v/>
      </c>
      <c r="BF97" s="56" t="str">
        <f t="shared" si="66"/>
        <v/>
      </c>
      <c r="BG97" s="56">
        <f t="shared" si="53"/>
        <v>0</v>
      </c>
      <c r="BH97" s="56">
        <f t="shared" si="54"/>
        <v>0</v>
      </c>
      <c r="BI97" s="56">
        <f t="shared" si="55"/>
        <v>0</v>
      </c>
      <c r="BJ97" s="41" t="str">
        <f t="shared" si="67"/>
        <v/>
      </c>
      <c r="BK97" s="41" t="str">
        <f t="shared" si="68"/>
        <v/>
      </c>
      <c r="BL97" s="41" t="str">
        <f t="shared" si="56"/>
        <v/>
      </c>
      <c r="BM97" s="41" t="str">
        <f t="shared" si="69"/>
        <v/>
      </c>
      <c r="BN97" s="41" t="str">
        <f t="shared" si="70"/>
        <v/>
      </c>
      <c r="BO97" s="41">
        <f t="shared" si="71"/>
        <v>0</v>
      </c>
      <c r="BP97" s="41" t="str">
        <f t="shared" si="72"/>
        <v/>
      </c>
      <c r="BQ97" s="41" t="str">
        <f t="shared" si="73"/>
        <v/>
      </c>
      <c r="BR97" s="41">
        <f t="shared" si="74"/>
        <v>0</v>
      </c>
      <c r="BS97" s="41" t="str">
        <f t="shared" si="37"/>
        <v/>
      </c>
      <c r="BT97" s="41" t="str">
        <f t="shared" si="38"/>
        <v/>
      </c>
      <c r="BU97" s="85" t="str">
        <f t="shared" si="57"/>
        <v>999:99.99</v>
      </c>
      <c r="BV97" s="85" t="str">
        <f t="shared" si="58"/>
        <v>999:99.99</v>
      </c>
      <c r="BW97" s="85" t="str">
        <f t="shared" si="75"/>
        <v>999:99.99</v>
      </c>
      <c r="BX97" s="89" t="str">
        <f t="shared" si="40"/>
        <v>1980/1/1</v>
      </c>
    </row>
    <row r="98" spans="1:76" ht="14.25" hidden="1" x14ac:dyDescent="0.15">
      <c r="A98" s="120" t="str">
        <f t="shared" si="41"/>
        <v/>
      </c>
      <c r="B98" s="59"/>
      <c r="C98" s="60"/>
      <c r="D98" s="60"/>
      <c r="E98" s="60"/>
      <c r="F98" s="61"/>
      <c r="G98" s="61"/>
      <c r="H98" s="61"/>
      <c r="I98" s="61"/>
      <c r="J98" s="61"/>
      <c r="K98" s="62"/>
      <c r="L98" s="62"/>
      <c r="M98" s="61"/>
      <c r="N98" s="62"/>
      <c r="O98" s="62"/>
      <c r="P98" s="61"/>
      <c r="Q98" s="61"/>
      <c r="R98" s="61"/>
      <c r="S98" s="61"/>
      <c r="T98" s="61"/>
      <c r="U98" s="62"/>
      <c r="V98" s="63"/>
      <c r="W98" s="62"/>
      <c r="X98" s="120" t="str">
        <f t="shared" si="59"/>
        <v/>
      </c>
      <c r="Y98" s="137"/>
      <c r="Z98" s="120" t="str">
        <f t="shared" si="60"/>
        <v/>
      </c>
      <c r="AA98" s="12"/>
      <c r="AB98" s="71">
        <f t="shared" si="42"/>
        <v>0</v>
      </c>
      <c r="AC98" s="71">
        <f t="shared" si="43"/>
        <v>0</v>
      </c>
      <c r="AD98" s="71">
        <f t="shared" si="61"/>
        <v>0</v>
      </c>
      <c r="AE98" s="71">
        <f t="shared" si="62"/>
        <v>0</v>
      </c>
      <c r="AF98" s="71">
        <f t="shared" si="20"/>
        <v>0</v>
      </c>
      <c r="AG98" s="72" t="str">
        <f>IF(F98="","",IF(V98="",申込書!$AB$6,LEFT(V98,2)&amp;RIGHT(V98,3)))</f>
        <v/>
      </c>
      <c r="AH98" s="72" t="str">
        <f t="shared" si="21"/>
        <v/>
      </c>
      <c r="AI98" s="72" t="str">
        <f t="shared" si="22"/>
        <v/>
      </c>
      <c r="AJ98" s="73"/>
      <c r="AK98" s="75"/>
      <c r="AQ98" s="40">
        <v>93</v>
      </c>
      <c r="AR98" s="40">
        <f t="shared" si="47"/>
        <v>0</v>
      </c>
      <c r="AS98" s="40" t="str">
        <f t="shared" si="48"/>
        <v/>
      </c>
      <c r="AT98" s="56">
        <f t="shared" si="44"/>
        <v>0</v>
      </c>
      <c r="AU98" s="56" t="str">
        <f t="shared" si="49"/>
        <v/>
      </c>
      <c r="AV98" s="56" t="str">
        <f t="shared" si="50"/>
        <v/>
      </c>
      <c r="AW98" s="56" t="str">
        <f t="shared" si="51"/>
        <v/>
      </c>
      <c r="AX98" s="56" t="str">
        <f t="shared" si="52"/>
        <v/>
      </c>
      <c r="AY98" s="56">
        <v>0</v>
      </c>
      <c r="AZ98" s="56" t="str">
        <f t="shared" si="45"/>
        <v xml:space="preserve"> </v>
      </c>
      <c r="BA98" s="56">
        <v>93</v>
      </c>
      <c r="BB98" s="56" t="str">
        <f t="shared" si="46"/>
        <v/>
      </c>
      <c r="BC98" s="56" t="str">
        <f t="shared" si="63"/>
        <v>19000100</v>
      </c>
      <c r="BD98" s="56" t="str">
        <f t="shared" si="64"/>
        <v/>
      </c>
      <c r="BE98" s="56" t="str">
        <f t="shared" si="65"/>
        <v/>
      </c>
      <c r="BF98" s="56" t="str">
        <f t="shared" si="66"/>
        <v/>
      </c>
      <c r="BG98" s="56">
        <f t="shared" si="53"/>
        <v>0</v>
      </c>
      <c r="BH98" s="56">
        <f t="shared" si="54"/>
        <v>0</v>
      </c>
      <c r="BI98" s="56">
        <f t="shared" si="55"/>
        <v>0</v>
      </c>
      <c r="BJ98" s="41" t="str">
        <f t="shared" si="67"/>
        <v/>
      </c>
      <c r="BK98" s="41" t="str">
        <f t="shared" si="68"/>
        <v/>
      </c>
      <c r="BL98" s="41" t="str">
        <f t="shared" si="56"/>
        <v/>
      </c>
      <c r="BM98" s="41" t="str">
        <f t="shared" si="69"/>
        <v/>
      </c>
      <c r="BN98" s="41" t="str">
        <f t="shared" si="70"/>
        <v/>
      </c>
      <c r="BO98" s="41">
        <f t="shared" si="71"/>
        <v>0</v>
      </c>
      <c r="BP98" s="41" t="str">
        <f t="shared" si="72"/>
        <v/>
      </c>
      <c r="BQ98" s="41" t="str">
        <f t="shared" si="73"/>
        <v/>
      </c>
      <c r="BR98" s="41">
        <f t="shared" si="74"/>
        <v>0</v>
      </c>
      <c r="BS98" s="41" t="str">
        <f t="shared" si="37"/>
        <v/>
      </c>
      <c r="BT98" s="41" t="str">
        <f t="shared" si="38"/>
        <v/>
      </c>
      <c r="BU98" s="85" t="str">
        <f t="shared" si="57"/>
        <v>999:99.99</v>
      </c>
      <c r="BV98" s="85" t="str">
        <f t="shared" si="58"/>
        <v>999:99.99</v>
      </c>
      <c r="BW98" s="85" t="str">
        <f t="shared" si="75"/>
        <v>999:99.99</v>
      </c>
      <c r="BX98" s="89" t="str">
        <f t="shared" si="40"/>
        <v>1980/1/1</v>
      </c>
    </row>
    <row r="99" spans="1:76" ht="14.25" hidden="1" x14ac:dyDescent="0.15">
      <c r="A99" s="120" t="str">
        <f t="shared" si="41"/>
        <v/>
      </c>
      <c r="B99" s="59"/>
      <c r="C99" s="60"/>
      <c r="D99" s="60"/>
      <c r="E99" s="60"/>
      <c r="F99" s="61"/>
      <c r="G99" s="61"/>
      <c r="H99" s="61"/>
      <c r="I99" s="61"/>
      <c r="J99" s="61"/>
      <c r="K99" s="62"/>
      <c r="L99" s="62"/>
      <c r="M99" s="61"/>
      <c r="N99" s="62"/>
      <c r="O99" s="62"/>
      <c r="P99" s="61"/>
      <c r="Q99" s="61"/>
      <c r="R99" s="61"/>
      <c r="S99" s="61"/>
      <c r="T99" s="61"/>
      <c r="U99" s="62"/>
      <c r="V99" s="63"/>
      <c r="W99" s="62"/>
      <c r="X99" s="120" t="str">
        <f t="shared" si="59"/>
        <v/>
      </c>
      <c r="Y99" s="137"/>
      <c r="Z99" s="120" t="str">
        <f t="shared" si="60"/>
        <v/>
      </c>
      <c r="AA99" s="12"/>
      <c r="AB99" s="71">
        <f t="shared" si="42"/>
        <v>0</v>
      </c>
      <c r="AC99" s="71">
        <f t="shared" si="43"/>
        <v>0</v>
      </c>
      <c r="AD99" s="71">
        <f t="shared" si="61"/>
        <v>0</v>
      </c>
      <c r="AE99" s="71">
        <f t="shared" si="62"/>
        <v>0</v>
      </c>
      <c r="AF99" s="71">
        <f t="shared" si="20"/>
        <v>0</v>
      </c>
      <c r="AG99" s="72" t="str">
        <f>IF(F99="","",IF(V99="",申込書!$AB$6,LEFT(V99,2)&amp;RIGHT(V99,3)))</f>
        <v/>
      </c>
      <c r="AH99" s="72" t="str">
        <f t="shared" si="21"/>
        <v/>
      </c>
      <c r="AI99" s="72" t="str">
        <f t="shared" si="22"/>
        <v/>
      </c>
      <c r="AJ99" s="73"/>
      <c r="AK99" s="75"/>
      <c r="AQ99" s="40">
        <v>94</v>
      </c>
      <c r="AR99" s="40">
        <f t="shared" si="47"/>
        <v>0</v>
      </c>
      <c r="AS99" s="40" t="str">
        <f t="shared" si="48"/>
        <v/>
      </c>
      <c r="AT99" s="56">
        <f t="shared" si="44"/>
        <v>0</v>
      </c>
      <c r="AU99" s="56" t="str">
        <f t="shared" si="49"/>
        <v/>
      </c>
      <c r="AV99" s="56" t="str">
        <f t="shared" si="50"/>
        <v/>
      </c>
      <c r="AW99" s="56" t="str">
        <f t="shared" si="51"/>
        <v/>
      </c>
      <c r="AX99" s="56" t="str">
        <f t="shared" si="52"/>
        <v/>
      </c>
      <c r="AY99" s="56">
        <v>0</v>
      </c>
      <c r="AZ99" s="56" t="str">
        <f t="shared" si="45"/>
        <v xml:space="preserve"> </v>
      </c>
      <c r="BA99" s="56">
        <v>94</v>
      </c>
      <c r="BB99" s="56" t="str">
        <f t="shared" si="46"/>
        <v/>
      </c>
      <c r="BC99" s="56" t="str">
        <f t="shared" si="63"/>
        <v>19000100</v>
      </c>
      <c r="BD99" s="56" t="str">
        <f t="shared" si="64"/>
        <v/>
      </c>
      <c r="BE99" s="56" t="str">
        <f t="shared" si="65"/>
        <v/>
      </c>
      <c r="BF99" s="56" t="str">
        <f t="shared" si="66"/>
        <v/>
      </c>
      <c r="BG99" s="56">
        <f t="shared" si="53"/>
        <v>0</v>
      </c>
      <c r="BH99" s="56">
        <f t="shared" si="54"/>
        <v>0</v>
      </c>
      <c r="BI99" s="56">
        <f t="shared" si="55"/>
        <v>0</v>
      </c>
      <c r="BJ99" s="41" t="str">
        <f t="shared" si="67"/>
        <v/>
      </c>
      <c r="BK99" s="41" t="str">
        <f t="shared" si="68"/>
        <v/>
      </c>
      <c r="BL99" s="41" t="str">
        <f t="shared" si="56"/>
        <v/>
      </c>
      <c r="BM99" s="41" t="str">
        <f t="shared" si="69"/>
        <v/>
      </c>
      <c r="BN99" s="41" t="str">
        <f t="shared" si="70"/>
        <v/>
      </c>
      <c r="BO99" s="41">
        <f t="shared" si="71"/>
        <v>0</v>
      </c>
      <c r="BP99" s="41" t="str">
        <f t="shared" si="72"/>
        <v/>
      </c>
      <c r="BQ99" s="41" t="str">
        <f t="shared" si="73"/>
        <v/>
      </c>
      <c r="BR99" s="41">
        <f t="shared" si="74"/>
        <v>0</v>
      </c>
      <c r="BS99" s="41" t="str">
        <f t="shared" si="37"/>
        <v/>
      </c>
      <c r="BT99" s="41" t="str">
        <f t="shared" si="38"/>
        <v/>
      </c>
      <c r="BU99" s="85" t="str">
        <f t="shared" si="57"/>
        <v>999:99.99</v>
      </c>
      <c r="BV99" s="85" t="str">
        <f t="shared" si="58"/>
        <v>999:99.99</v>
      </c>
      <c r="BW99" s="85" t="str">
        <f t="shared" si="75"/>
        <v>999:99.99</v>
      </c>
      <c r="BX99" s="89" t="str">
        <f t="shared" si="40"/>
        <v>1980/1/1</v>
      </c>
    </row>
    <row r="100" spans="1:76" ht="14.25" hidden="1" x14ac:dyDescent="0.15">
      <c r="A100" s="120" t="str">
        <f t="shared" si="41"/>
        <v/>
      </c>
      <c r="B100" s="59"/>
      <c r="C100" s="60"/>
      <c r="D100" s="60"/>
      <c r="E100" s="60"/>
      <c r="F100" s="61"/>
      <c r="G100" s="61"/>
      <c r="H100" s="61"/>
      <c r="I100" s="61"/>
      <c r="J100" s="61"/>
      <c r="K100" s="62"/>
      <c r="L100" s="62"/>
      <c r="M100" s="61"/>
      <c r="N100" s="62"/>
      <c r="O100" s="62"/>
      <c r="P100" s="61"/>
      <c r="Q100" s="61"/>
      <c r="R100" s="61"/>
      <c r="S100" s="61"/>
      <c r="T100" s="61"/>
      <c r="U100" s="62"/>
      <c r="V100" s="63"/>
      <c r="W100" s="62"/>
      <c r="X100" s="120" t="str">
        <f t="shared" si="59"/>
        <v/>
      </c>
      <c r="Y100" s="137"/>
      <c r="Z100" s="120" t="str">
        <f t="shared" si="60"/>
        <v/>
      </c>
      <c r="AA100" s="12"/>
      <c r="AB100" s="71">
        <f t="shared" si="42"/>
        <v>0</v>
      </c>
      <c r="AC100" s="71">
        <f t="shared" si="43"/>
        <v>0</v>
      </c>
      <c r="AD100" s="71">
        <f t="shared" si="61"/>
        <v>0</v>
      </c>
      <c r="AE100" s="71">
        <f t="shared" si="62"/>
        <v>0</v>
      </c>
      <c r="AF100" s="71">
        <f t="shared" si="20"/>
        <v>0</v>
      </c>
      <c r="AG100" s="72" t="str">
        <f>IF(F100="","",IF(V100="",申込書!$AB$6,LEFT(V100,2)&amp;RIGHT(V100,3)))</f>
        <v/>
      </c>
      <c r="AH100" s="72" t="str">
        <f t="shared" si="21"/>
        <v/>
      </c>
      <c r="AI100" s="72" t="str">
        <f t="shared" si="22"/>
        <v/>
      </c>
      <c r="AJ100" s="73"/>
      <c r="AK100" s="75"/>
      <c r="AQ100" s="40">
        <v>95</v>
      </c>
      <c r="AR100" s="40">
        <f t="shared" si="47"/>
        <v>0</v>
      </c>
      <c r="AS100" s="40" t="str">
        <f t="shared" si="48"/>
        <v/>
      </c>
      <c r="AT100" s="56">
        <f t="shared" si="44"/>
        <v>0</v>
      </c>
      <c r="AU100" s="56" t="str">
        <f t="shared" si="49"/>
        <v/>
      </c>
      <c r="AV100" s="56" t="str">
        <f t="shared" si="50"/>
        <v/>
      </c>
      <c r="AW100" s="56" t="str">
        <f t="shared" si="51"/>
        <v/>
      </c>
      <c r="AX100" s="56" t="str">
        <f t="shared" si="52"/>
        <v/>
      </c>
      <c r="AY100" s="56">
        <v>0</v>
      </c>
      <c r="AZ100" s="56" t="str">
        <f t="shared" si="45"/>
        <v xml:space="preserve"> </v>
      </c>
      <c r="BA100" s="56">
        <v>95</v>
      </c>
      <c r="BB100" s="56" t="str">
        <f t="shared" si="46"/>
        <v/>
      </c>
      <c r="BC100" s="56" t="str">
        <f t="shared" si="63"/>
        <v>19000100</v>
      </c>
      <c r="BD100" s="56" t="str">
        <f t="shared" si="64"/>
        <v/>
      </c>
      <c r="BE100" s="56" t="str">
        <f t="shared" si="65"/>
        <v/>
      </c>
      <c r="BF100" s="56" t="str">
        <f t="shared" si="66"/>
        <v/>
      </c>
      <c r="BG100" s="56">
        <f t="shared" si="53"/>
        <v>0</v>
      </c>
      <c r="BH100" s="56">
        <f t="shared" si="54"/>
        <v>0</v>
      </c>
      <c r="BI100" s="56">
        <f t="shared" si="55"/>
        <v>0</v>
      </c>
      <c r="BJ100" s="41" t="str">
        <f t="shared" si="67"/>
        <v/>
      </c>
      <c r="BK100" s="41" t="str">
        <f t="shared" si="68"/>
        <v/>
      </c>
      <c r="BL100" s="41" t="str">
        <f t="shared" si="56"/>
        <v/>
      </c>
      <c r="BM100" s="41" t="str">
        <f t="shared" si="69"/>
        <v/>
      </c>
      <c r="BN100" s="41" t="str">
        <f t="shared" si="70"/>
        <v/>
      </c>
      <c r="BO100" s="41">
        <f t="shared" si="71"/>
        <v>0</v>
      </c>
      <c r="BP100" s="41" t="str">
        <f t="shared" si="72"/>
        <v/>
      </c>
      <c r="BQ100" s="41" t="str">
        <f t="shared" si="73"/>
        <v/>
      </c>
      <c r="BR100" s="41">
        <f t="shared" si="74"/>
        <v>0</v>
      </c>
      <c r="BS100" s="41" t="str">
        <f t="shared" si="37"/>
        <v/>
      </c>
      <c r="BT100" s="41" t="str">
        <f t="shared" si="38"/>
        <v/>
      </c>
      <c r="BU100" s="85" t="str">
        <f t="shared" si="57"/>
        <v>999:99.99</v>
      </c>
      <c r="BV100" s="85" t="str">
        <f t="shared" si="58"/>
        <v>999:99.99</v>
      </c>
      <c r="BW100" s="85" t="str">
        <f t="shared" si="75"/>
        <v>999:99.99</v>
      </c>
      <c r="BX100" s="89" t="str">
        <f t="shared" si="40"/>
        <v>1980/1/1</v>
      </c>
    </row>
    <row r="101" spans="1:76" ht="14.25" hidden="1" x14ac:dyDescent="0.15">
      <c r="A101" s="120" t="str">
        <f t="shared" si="41"/>
        <v/>
      </c>
      <c r="B101" s="59"/>
      <c r="C101" s="60"/>
      <c r="D101" s="60"/>
      <c r="E101" s="60"/>
      <c r="F101" s="61"/>
      <c r="G101" s="61"/>
      <c r="H101" s="61"/>
      <c r="I101" s="61"/>
      <c r="J101" s="61"/>
      <c r="K101" s="62"/>
      <c r="L101" s="62"/>
      <c r="M101" s="61"/>
      <c r="N101" s="62"/>
      <c r="O101" s="62"/>
      <c r="P101" s="61"/>
      <c r="Q101" s="61"/>
      <c r="R101" s="61"/>
      <c r="S101" s="61"/>
      <c r="T101" s="61"/>
      <c r="U101" s="62"/>
      <c r="V101" s="63"/>
      <c r="W101" s="62"/>
      <c r="X101" s="120" t="str">
        <f t="shared" si="59"/>
        <v/>
      </c>
      <c r="Y101" s="137"/>
      <c r="Z101" s="120" t="str">
        <f t="shared" si="60"/>
        <v/>
      </c>
      <c r="AA101" s="12"/>
      <c r="AB101" s="71">
        <f t="shared" si="42"/>
        <v>0</v>
      </c>
      <c r="AC101" s="71">
        <f t="shared" si="43"/>
        <v>0</v>
      </c>
      <c r="AD101" s="71">
        <f t="shared" si="61"/>
        <v>0</v>
      </c>
      <c r="AE101" s="71">
        <f t="shared" si="62"/>
        <v>0</v>
      </c>
      <c r="AF101" s="71">
        <f t="shared" si="20"/>
        <v>0</v>
      </c>
      <c r="AG101" s="72" t="str">
        <f>IF(F101="","",IF(V101="",申込書!$AB$6,LEFT(V101,2)&amp;RIGHT(V101,3)))</f>
        <v/>
      </c>
      <c r="AH101" s="72" t="str">
        <f t="shared" si="21"/>
        <v/>
      </c>
      <c r="AI101" s="72" t="str">
        <f t="shared" si="22"/>
        <v/>
      </c>
      <c r="AJ101" s="73"/>
      <c r="AK101" s="75"/>
      <c r="AQ101" s="40">
        <v>96</v>
      </c>
      <c r="AR101" s="40">
        <f t="shared" si="47"/>
        <v>0</v>
      </c>
      <c r="AS101" s="40" t="str">
        <f t="shared" si="48"/>
        <v/>
      </c>
      <c r="AT101" s="56">
        <f t="shared" si="44"/>
        <v>0</v>
      </c>
      <c r="AU101" s="56" t="str">
        <f t="shared" si="49"/>
        <v/>
      </c>
      <c r="AV101" s="56" t="str">
        <f t="shared" si="50"/>
        <v/>
      </c>
      <c r="AW101" s="56" t="str">
        <f t="shared" si="51"/>
        <v/>
      </c>
      <c r="AX101" s="56" t="str">
        <f t="shared" si="52"/>
        <v/>
      </c>
      <c r="AY101" s="56">
        <v>0</v>
      </c>
      <c r="AZ101" s="56" t="str">
        <f t="shared" si="45"/>
        <v xml:space="preserve"> </v>
      </c>
      <c r="BA101" s="56">
        <v>96</v>
      </c>
      <c r="BB101" s="56" t="str">
        <f t="shared" si="46"/>
        <v/>
      </c>
      <c r="BC101" s="56" t="str">
        <f t="shared" si="63"/>
        <v>19000100</v>
      </c>
      <c r="BD101" s="56" t="str">
        <f t="shared" si="64"/>
        <v/>
      </c>
      <c r="BE101" s="56" t="str">
        <f t="shared" si="65"/>
        <v/>
      </c>
      <c r="BF101" s="56" t="str">
        <f t="shared" si="66"/>
        <v/>
      </c>
      <c r="BG101" s="56">
        <f t="shared" si="53"/>
        <v>0</v>
      </c>
      <c r="BH101" s="56">
        <f t="shared" si="54"/>
        <v>0</v>
      </c>
      <c r="BI101" s="56">
        <f t="shared" si="55"/>
        <v>0</v>
      </c>
      <c r="BJ101" s="41" t="str">
        <f t="shared" si="67"/>
        <v/>
      </c>
      <c r="BK101" s="41" t="str">
        <f t="shared" si="68"/>
        <v/>
      </c>
      <c r="BL101" s="41" t="str">
        <f t="shared" si="56"/>
        <v/>
      </c>
      <c r="BM101" s="41" t="str">
        <f t="shared" si="69"/>
        <v/>
      </c>
      <c r="BN101" s="41" t="str">
        <f t="shared" si="70"/>
        <v/>
      </c>
      <c r="BO101" s="41">
        <f t="shared" si="71"/>
        <v>0</v>
      </c>
      <c r="BP101" s="41" t="str">
        <f t="shared" si="72"/>
        <v/>
      </c>
      <c r="BQ101" s="41" t="str">
        <f t="shared" si="73"/>
        <v/>
      </c>
      <c r="BR101" s="41">
        <f t="shared" si="74"/>
        <v>0</v>
      </c>
      <c r="BS101" s="41" t="str">
        <f t="shared" si="37"/>
        <v/>
      </c>
      <c r="BT101" s="41" t="str">
        <f t="shared" si="38"/>
        <v/>
      </c>
      <c r="BU101" s="85" t="str">
        <f t="shared" si="57"/>
        <v>999:99.99</v>
      </c>
      <c r="BV101" s="85" t="str">
        <f t="shared" si="58"/>
        <v>999:99.99</v>
      </c>
      <c r="BW101" s="85" t="str">
        <f t="shared" si="75"/>
        <v>999:99.99</v>
      </c>
      <c r="BX101" s="89" t="str">
        <f t="shared" si="40"/>
        <v>1980/1/1</v>
      </c>
    </row>
    <row r="102" spans="1:76" ht="14.25" hidden="1" x14ac:dyDescent="0.15">
      <c r="A102" s="120" t="str">
        <f t="shared" si="41"/>
        <v/>
      </c>
      <c r="B102" s="59"/>
      <c r="C102" s="60"/>
      <c r="D102" s="60"/>
      <c r="E102" s="60"/>
      <c r="F102" s="61"/>
      <c r="G102" s="61"/>
      <c r="H102" s="61"/>
      <c r="I102" s="61"/>
      <c r="J102" s="61"/>
      <c r="K102" s="62"/>
      <c r="L102" s="62"/>
      <c r="M102" s="61"/>
      <c r="N102" s="62"/>
      <c r="O102" s="62"/>
      <c r="P102" s="61"/>
      <c r="Q102" s="61"/>
      <c r="R102" s="61"/>
      <c r="S102" s="61"/>
      <c r="T102" s="61"/>
      <c r="U102" s="62"/>
      <c r="V102" s="63"/>
      <c r="W102" s="62"/>
      <c r="X102" s="120" t="str">
        <f t="shared" si="59"/>
        <v/>
      </c>
      <c r="Y102" s="137"/>
      <c r="Z102" s="120" t="str">
        <f t="shared" si="60"/>
        <v/>
      </c>
      <c r="AA102" s="12"/>
      <c r="AB102" s="71">
        <f t="shared" si="42"/>
        <v>0</v>
      </c>
      <c r="AC102" s="71">
        <f t="shared" si="43"/>
        <v>0</v>
      </c>
      <c r="AD102" s="71">
        <f t="shared" si="61"/>
        <v>0</v>
      </c>
      <c r="AE102" s="71">
        <f t="shared" si="62"/>
        <v>0</v>
      </c>
      <c r="AF102" s="71">
        <f t="shared" si="20"/>
        <v>0</v>
      </c>
      <c r="AG102" s="72" t="str">
        <f>IF(F102="","",IF(V102="",申込書!$AB$6,LEFT(V102,2)&amp;RIGHT(V102,3)))</f>
        <v/>
      </c>
      <c r="AH102" s="72" t="str">
        <f t="shared" si="21"/>
        <v/>
      </c>
      <c r="AI102" s="72" t="str">
        <f t="shared" si="22"/>
        <v/>
      </c>
      <c r="AJ102" s="73"/>
      <c r="AK102" s="75"/>
      <c r="AQ102" s="40">
        <v>97</v>
      </c>
      <c r="AR102" s="40">
        <f t="shared" si="47"/>
        <v>0</v>
      </c>
      <c r="AS102" s="40" t="str">
        <f t="shared" si="48"/>
        <v/>
      </c>
      <c r="AT102" s="56">
        <f t="shared" si="44"/>
        <v>0</v>
      </c>
      <c r="AU102" s="56" t="str">
        <f t="shared" si="49"/>
        <v/>
      </c>
      <c r="AV102" s="56" t="str">
        <f t="shared" si="50"/>
        <v/>
      </c>
      <c r="AW102" s="56" t="str">
        <f t="shared" si="51"/>
        <v/>
      </c>
      <c r="AX102" s="56" t="str">
        <f t="shared" si="52"/>
        <v/>
      </c>
      <c r="AY102" s="56">
        <v>0</v>
      </c>
      <c r="AZ102" s="56" t="str">
        <f t="shared" si="45"/>
        <v xml:space="preserve"> </v>
      </c>
      <c r="BA102" s="56">
        <v>97</v>
      </c>
      <c r="BB102" s="56" t="str">
        <f t="shared" si="46"/>
        <v/>
      </c>
      <c r="BC102" s="56" t="str">
        <f t="shared" si="63"/>
        <v>19000100</v>
      </c>
      <c r="BD102" s="56" t="str">
        <f t="shared" si="64"/>
        <v/>
      </c>
      <c r="BE102" s="56" t="str">
        <f t="shared" si="65"/>
        <v/>
      </c>
      <c r="BF102" s="56" t="str">
        <f t="shared" si="66"/>
        <v/>
      </c>
      <c r="BG102" s="56">
        <f t="shared" si="53"/>
        <v>0</v>
      </c>
      <c r="BH102" s="56">
        <f t="shared" si="54"/>
        <v>0</v>
      </c>
      <c r="BI102" s="56">
        <f t="shared" si="55"/>
        <v>0</v>
      </c>
      <c r="BJ102" s="41" t="str">
        <f t="shared" si="67"/>
        <v/>
      </c>
      <c r="BK102" s="41" t="str">
        <f t="shared" si="68"/>
        <v/>
      </c>
      <c r="BL102" s="41" t="str">
        <f t="shared" si="56"/>
        <v/>
      </c>
      <c r="BM102" s="41" t="str">
        <f t="shared" si="69"/>
        <v/>
      </c>
      <c r="BN102" s="41" t="str">
        <f t="shared" si="70"/>
        <v/>
      </c>
      <c r="BO102" s="41">
        <f t="shared" si="71"/>
        <v>0</v>
      </c>
      <c r="BP102" s="41" t="str">
        <f t="shared" si="72"/>
        <v/>
      </c>
      <c r="BQ102" s="41" t="str">
        <f t="shared" si="73"/>
        <v/>
      </c>
      <c r="BR102" s="41">
        <f t="shared" si="74"/>
        <v>0</v>
      </c>
      <c r="BS102" s="41" t="str">
        <f t="shared" si="37"/>
        <v/>
      </c>
      <c r="BT102" s="41" t="str">
        <f t="shared" si="38"/>
        <v/>
      </c>
      <c r="BU102" s="85" t="str">
        <f t="shared" si="57"/>
        <v>999:99.99</v>
      </c>
      <c r="BV102" s="85" t="str">
        <f t="shared" si="58"/>
        <v>999:99.99</v>
      </c>
      <c r="BW102" s="85" t="str">
        <f t="shared" si="75"/>
        <v>999:99.99</v>
      </c>
      <c r="BX102" s="89" t="str">
        <f t="shared" si="40"/>
        <v>1980/1/1</v>
      </c>
    </row>
    <row r="103" spans="1:76" ht="14.25" hidden="1" x14ac:dyDescent="0.15">
      <c r="A103" s="120" t="str">
        <f t="shared" si="41"/>
        <v/>
      </c>
      <c r="B103" s="59"/>
      <c r="C103" s="60"/>
      <c r="D103" s="60"/>
      <c r="E103" s="60"/>
      <c r="F103" s="61"/>
      <c r="G103" s="61"/>
      <c r="H103" s="61"/>
      <c r="I103" s="61"/>
      <c r="J103" s="61"/>
      <c r="K103" s="62"/>
      <c r="L103" s="62"/>
      <c r="M103" s="61"/>
      <c r="N103" s="62"/>
      <c r="O103" s="62"/>
      <c r="P103" s="61"/>
      <c r="Q103" s="61"/>
      <c r="R103" s="61"/>
      <c r="S103" s="61"/>
      <c r="T103" s="61"/>
      <c r="U103" s="62"/>
      <c r="V103" s="63"/>
      <c r="W103" s="62"/>
      <c r="X103" s="120" t="str">
        <f t="shared" si="59"/>
        <v/>
      </c>
      <c r="Y103" s="137"/>
      <c r="Z103" s="120" t="str">
        <f t="shared" si="60"/>
        <v/>
      </c>
      <c r="AA103" s="12"/>
      <c r="AB103" s="71">
        <f t="shared" si="42"/>
        <v>0</v>
      </c>
      <c r="AC103" s="71">
        <f t="shared" si="43"/>
        <v>0</v>
      </c>
      <c r="AD103" s="71">
        <f t="shared" si="61"/>
        <v>0</v>
      </c>
      <c r="AE103" s="71">
        <f t="shared" si="62"/>
        <v>0</v>
      </c>
      <c r="AF103" s="71">
        <f t="shared" si="20"/>
        <v>0</v>
      </c>
      <c r="AG103" s="72" t="str">
        <f>IF(F103="","",IF(V103="",申込書!$AB$6,LEFT(V103,2)&amp;RIGHT(V103,3)))</f>
        <v/>
      </c>
      <c r="AH103" s="72" t="str">
        <f t="shared" si="21"/>
        <v/>
      </c>
      <c r="AI103" s="72" t="str">
        <f t="shared" si="22"/>
        <v/>
      </c>
      <c r="AJ103" s="73"/>
      <c r="AK103" s="75"/>
      <c r="AQ103" s="40">
        <v>98</v>
      </c>
      <c r="AR103" s="40">
        <f t="shared" si="47"/>
        <v>0</v>
      </c>
      <c r="AS103" s="40" t="str">
        <f t="shared" si="48"/>
        <v/>
      </c>
      <c r="AT103" s="56">
        <f t="shared" si="44"/>
        <v>0</v>
      </c>
      <c r="AU103" s="56" t="str">
        <f t="shared" si="49"/>
        <v/>
      </c>
      <c r="AV103" s="56" t="str">
        <f t="shared" si="50"/>
        <v/>
      </c>
      <c r="AW103" s="56" t="str">
        <f t="shared" si="51"/>
        <v/>
      </c>
      <c r="AX103" s="56" t="str">
        <f t="shared" si="52"/>
        <v/>
      </c>
      <c r="AY103" s="56">
        <v>0</v>
      </c>
      <c r="AZ103" s="56" t="str">
        <f t="shared" si="45"/>
        <v xml:space="preserve"> </v>
      </c>
      <c r="BA103" s="56">
        <v>98</v>
      </c>
      <c r="BB103" s="56" t="str">
        <f t="shared" si="46"/>
        <v/>
      </c>
      <c r="BC103" s="56" t="str">
        <f t="shared" si="63"/>
        <v>19000100</v>
      </c>
      <c r="BD103" s="56" t="str">
        <f t="shared" si="64"/>
        <v/>
      </c>
      <c r="BE103" s="56" t="str">
        <f t="shared" si="65"/>
        <v/>
      </c>
      <c r="BF103" s="56" t="str">
        <f t="shared" si="66"/>
        <v/>
      </c>
      <c r="BG103" s="56">
        <f t="shared" si="53"/>
        <v>0</v>
      </c>
      <c r="BH103" s="56">
        <f t="shared" si="54"/>
        <v>0</v>
      </c>
      <c r="BI103" s="56">
        <f t="shared" si="55"/>
        <v>0</v>
      </c>
      <c r="BJ103" s="41" t="str">
        <f t="shared" si="67"/>
        <v/>
      </c>
      <c r="BK103" s="41" t="str">
        <f t="shared" si="68"/>
        <v/>
      </c>
      <c r="BL103" s="41" t="str">
        <f t="shared" si="56"/>
        <v/>
      </c>
      <c r="BM103" s="41" t="str">
        <f t="shared" si="69"/>
        <v/>
      </c>
      <c r="BN103" s="41" t="str">
        <f t="shared" si="70"/>
        <v/>
      </c>
      <c r="BO103" s="41">
        <f t="shared" si="71"/>
        <v>0</v>
      </c>
      <c r="BP103" s="41" t="str">
        <f t="shared" si="72"/>
        <v/>
      </c>
      <c r="BQ103" s="41" t="str">
        <f t="shared" si="73"/>
        <v/>
      </c>
      <c r="BR103" s="41">
        <f t="shared" si="74"/>
        <v>0</v>
      </c>
      <c r="BS103" s="41" t="str">
        <f t="shared" si="37"/>
        <v/>
      </c>
      <c r="BT103" s="41" t="str">
        <f t="shared" si="38"/>
        <v/>
      </c>
      <c r="BU103" s="85" t="str">
        <f t="shared" si="57"/>
        <v>999:99.99</v>
      </c>
      <c r="BV103" s="85" t="str">
        <f t="shared" si="58"/>
        <v>999:99.99</v>
      </c>
      <c r="BW103" s="85" t="str">
        <f t="shared" si="75"/>
        <v>999:99.99</v>
      </c>
      <c r="BX103" s="89" t="str">
        <f t="shared" si="40"/>
        <v>1980/1/1</v>
      </c>
    </row>
    <row r="104" spans="1:76" ht="14.25" hidden="1" x14ac:dyDescent="0.15">
      <c r="A104" s="120" t="str">
        <f t="shared" si="41"/>
        <v/>
      </c>
      <c r="B104" s="59"/>
      <c r="C104" s="60"/>
      <c r="D104" s="60"/>
      <c r="E104" s="60"/>
      <c r="F104" s="61"/>
      <c r="G104" s="61"/>
      <c r="H104" s="61"/>
      <c r="I104" s="61"/>
      <c r="J104" s="61"/>
      <c r="K104" s="62"/>
      <c r="L104" s="62"/>
      <c r="M104" s="61"/>
      <c r="N104" s="62"/>
      <c r="O104" s="62"/>
      <c r="P104" s="61"/>
      <c r="Q104" s="61"/>
      <c r="R104" s="61"/>
      <c r="S104" s="61"/>
      <c r="T104" s="61"/>
      <c r="U104" s="62"/>
      <c r="V104" s="63"/>
      <c r="W104" s="62"/>
      <c r="X104" s="120" t="str">
        <f t="shared" si="59"/>
        <v/>
      </c>
      <c r="Y104" s="137"/>
      <c r="Z104" s="120" t="str">
        <f t="shared" si="60"/>
        <v/>
      </c>
      <c r="AA104" s="12"/>
      <c r="AB104" s="71">
        <f t="shared" si="42"/>
        <v>0</v>
      </c>
      <c r="AC104" s="71">
        <f t="shared" si="43"/>
        <v>0</v>
      </c>
      <c r="AD104" s="71">
        <f t="shared" si="61"/>
        <v>0</v>
      </c>
      <c r="AE104" s="71">
        <f t="shared" si="62"/>
        <v>0</v>
      </c>
      <c r="AF104" s="71">
        <f t="shared" si="20"/>
        <v>0</v>
      </c>
      <c r="AG104" s="72" t="str">
        <f>IF(F104="","",IF(V104="",申込書!$AB$6,LEFT(V104,2)&amp;RIGHT(V104,3)))</f>
        <v/>
      </c>
      <c r="AH104" s="72" t="str">
        <f t="shared" si="21"/>
        <v/>
      </c>
      <c r="AI104" s="72" t="str">
        <f t="shared" si="22"/>
        <v/>
      </c>
      <c r="AJ104" s="73"/>
      <c r="AK104" s="75"/>
      <c r="AQ104" s="40">
        <v>99</v>
      </c>
      <c r="AR104" s="40">
        <f t="shared" si="47"/>
        <v>0</v>
      </c>
      <c r="AS104" s="40" t="str">
        <f t="shared" si="48"/>
        <v/>
      </c>
      <c r="AT104" s="56">
        <f t="shared" si="44"/>
        <v>0</v>
      </c>
      <c r="AU104" s="56" t="str">
        <f t="shared" si="49"/>
        <v/>
      </c>
      <c r="AV104" s="56" t="str">
        <f t="shared" si="50"/>
        <v/>
      </c>
      <c r="AW104" s="56" t="str">
        <f t="shared" si="51"/>
        <v/>
      </c>
      <c r="AX104" s="56" t="str">
        <f t="shared" si="52"/>
        <v/>
      </c>
      <c r="AY104" s="56">
        <v>0</v>
      </c>
      <c r="AZ104" s="56" t="str">
        <f t="shared" si="45"/>
        <v xml:space="preserve"> </v>
      </c>
      <c r="BA104" s="56">
        <v>99</v>
      </c>
      <c r="BB104" s="56" t="str">
        <f t="shared" si="46"/>
        <v/>
      </c>
      <c r="BC104" s="56" t="str">
        <f t="shared" si="63"/>
        <v>19000100</v>
      </c>
      <c r="BD104" s="56" t="str">
        <f t="shared" si="64"/>
        <v/>
      </c>
      <c r="BE104" s="56" t="str">
        <f t="shared" si="65"/>
        <v/>
      </c>
      <c r="BF104" s="56" t="str">
        <f t="shared" si="66"/>
        <v/>
      </c>
      <c r="BG104" s="56">
        <f t="shared" si="53"/>
        <v>0</v>
      </c>
      <c r="BH104" s="56">
        <f t="shared" si="54"/>
        <v>0</v>
      </c>
      <c r="BI104" s="56">
        <f t="shared" si="55"/>
        <v>0</v>
      </c>
      <c r="BJ104" s="41" t="str">
        <f t="shared" si="67"/>
        <v/>
      </c>
      <c r="BK104" s="41" t="str">
        <f t="shared" si="68"/>
        <v/>
      </c>
      <c r="BL104" s="41" t="str">
        <f t="shared" si="56"/>
        <v/>
      </c>
      <c r="BM104" s="41" t="str">
        <f t="shared" si="69"/>
        <v/>
      </c>
      <c r="BN104" s="41" t="str">
        <f t="shared" si="70"/>
        <v/>
      </c>
      <c r="BO104" s="41">
        <f t="shared" si="71"/>
        <v>0</v>
      </c>
      <c r="BP104" s="41" t="str">
        <f t="shared" si="72"/>
        <v/>
      </c>
      <c r="BQ104" s="41" t="str">
        <f t="shared" si="73"/>
        <v/>
      </c>
      <c r="BR104" s="41">
        <f t="shared" si="74"/>
        <v>0</v>
      </c>
      <c r="BS104" s="41" t="str">
        <f t="shared" si="37"/>
        <v/>
      </c>
      <c r="BT104" s="41" t="str">
        <f t="shared" si="38"/>
        <v/>
      </c>
      <c r="BU104" s="85" t="str">
        <f t="shared" si="57"/>
        <v>999:99.99</v>
      </c>
      <c r="BV104" s="85" t="str">
        <f t="shared" si="58"/>
        <v>999:99.99</v>
      </c>
      <c r="BW104" s="85" t="str">
        <f t="shared" si="75"/>
        <v>999:99.99</v>
      </c>
      <c r="BX104" s="89" t="str">
        <f t="shared" si="40"/>
        <v>1980/1/1</v>
      </c>
    </row>
    <row r="105" spans="1:76" ht="14.25" hidden="1" x14ac:dyDescent="0.15">
      <c r="A105" s="120" t="str">
        <f t="shared" ref="A105" si="76">IF(B105="","",A104+1)</f>
        <v/>
      </c>
      <c r="B105" s="59"/>
      <c r="C105" s="60"/>
      <c r="D105" s="60"/>
      <c r="E105" s="60"/>
      <c r="F105" s="78"/>
      <c r="G105" s="78"/>
      <c r="H105" s="78"/>
      <c r="I105" s="78"/>
      <c r="J105" s="61"/>
      <c r="K105" s="62"/>
      <c r="L105" s="62"/>
      <c r="M105" s="61"/>
      <c r="N105" s="62"/>
      <c r="O105" s="62"/>
      <c r="P105" s="61"/>
      <c r="Q105" s="61"/>
      <c r="R105" s="61"/>
      <c r="S105" s="61"/>
      <c r="T105" s="61"/>
      <c r="U105" s="62"/>
      <c r="V105" s="63"/>
      <c r="W105" s="62"/>
      <c r="X105" s="120" t="str">
        <f t="shared" si="59"/>
        <v/>
      </c>
      <c r="Y105" s="137"/>
      <c r="Z105" s="120" t="str">
        <f t="shared" si="60"/>
        <v/>
      </c>
      <c r="AA105" s="12"/>
      <c r="AB105" s="71">
        <f t="shared" ref="AB105" si="77">IF(J105="",0,1)</f>
        <v>0</v>
      </c>
      <c r="AC105" s="71">
        <f t="shared" ref="AC105" si="78">IF(M105="",0,1)</f>
        <v>0</v>
      </c>
      <c r="AD105" s="71">
        <f t="shared" si="61"/>
        <v>0</v>
      </c>
      <c r="AE105" s="71">
        <f t="shared" si="62"/>
        <v>0</v>
      </c>
      <c r="AF105" s="71">
        <f t="shared" si="20"/>
        <v>0</v>
      </c>
      <c r="AG105" s="72" t="str">
        <f>IF(F105="","",IF(V105="",申込書!$AB$6,LEFT(V105,2)&amp;RIGHT(V105,3)))</f>
        <v/>
      </c>
      <c r="AH105" s="72" t="str">
        <f t="shared" si="21"/>
        <v/>
      </c>
      <c r="AI105" s="72" t="str">
        <f t="shared" si="22"/>
        <v/>
      </c>
      <c r="AJ105" s="73"/>
      <c r="AK105" s="4"/>
      <c r="AL105" s="4"/>
      <c r="AQ105" s="40">
        <v>100</v>
      </c>
      <c r="AR105" s="40">
        <f t="shared" si="47"/>
        <v>0</v>
      </c>
      <c r="AS105" s="40" t="str">
        <f t="shared" si="48"/>
        <v/>
      </c>
      <c r="AT105" s="56">
        <f t="shared" ref="AT105" si="79">LEN(TRIM(F105))+LEN(TRIM(G105))</f>
        <v>0</v>
      </c>
      <c r="AU105" s="56" t="str">
        <f t="shared" si="49"/>
        <v/>
      </c>
      <c r="AV105" s="56" t="str">
        <f t="shared" si="50"/>
        <v/>
      </c>
      <c r="AW105" s="56" t="str">
        <f t="shared" si="51"/>
        <v/>
      </c>
      <c r="AX105" s="56" t="str">
        <f t="shared" si="52"/>
        <v/>
      </c>
      <c r="AY105" s="56">
        <v>0</v>
      </c>
      <c r="AZ105" s="56" t="str">
        <f t="shared" ref="AZ105" si="80">H105&amp;" "&amp;I105</f>
        <v xml:space="preserve"> </v>
      </c>
      <c r="BA105" s="56">
        <v>100</v>
      </c>
      <c r="BB105" s="56" t="str">
        <f t="shared" si="46"/>
        <v/>
      </c>
      <c r="BC105" s="56" t="str">
        <f t="shared" si="63"/>
        <v>19000100</v>
      </c>
      <c r="BD105" s="56" t="str">
        <f t="shared" si="64"/>
        <v/>
      </c>
      <c r="BE105" s="56" t="str">
        <f t="shared" si="65"/>
        <v/>
      </c>
      <c r="BF105" s="56" t="str">
        <f t="shared" si="66"/>
        <v/>
      </c>
      <c r="BG105" s="56">
        <f t="shared" si="53"/>
        <v>0</v>
      </c>
      <c r="BH105" s="56">
        <f t="shared" si="54"/>
        <v>0</v>
      </c>
      <c r="BI105" s="56">
        <f t="shared" si="55"/>
        <v>0</v>
      </c>
      <c r="BJ105" s="41" t="str">
        <f t="shared" si="67"/>
        <v/>
      </c>
      <c r="BK105" s="41" t="str">
        <f t="shared" si="68"/>
        <v/>
      </c>
      <c r="BL105" s="41" t="str">
        <f t="shared" si="56"/>
        <v/>
      </c>
      <c r="BM105" s="41" t="str">
        <f t="shared" si="69"/>
        <v/>
      </c>
      <c r="BN105" s="41" t="str">
        <f t="shared" si="70"/>
        <v/>
      </c>
      <c r="BO105" s="41">
        <f t="shared" si="71"/>
        <v>0</v>
      </c>
      <c r="BP105" s="41" t="str">
        <f t="shared" si="72"/>
        <v/>
      </c>
      <c r="BQ105" s="41" t="str">
        <f t="shared" si="73"/>
        <v/>
      </c>
      <c r="BR105" s="41">
        <f t="shared" si="74"/>
        <v>0</v>
      </c>
      <c r="BS105" s="41" t="str">
        <f t="shared" si="37"/>
        <v/>
      </c>
      <c r="BT105" s="41" t="str">
        <f t="shared" si="38"/>
        <v/>
      </c>
      <c r="BU105" s="85" t="str">
        <f t="shared" si="57"/>
        <v>999:99.99</v>
      </c>
      <c r="BV105" s="85" t="str">
        <f t="shared" si="58"/>
        <v>999:99.99</v>
      </c>
      <c r="BW105" s="85" t="str">
        <f t="shared" si="75"/>
        <v>999:99.99</v>
      </c>
      <c r="BX105" s="89" t="str">
        <f t="shared" si="40"/>
        <v>1980/1/1</v>
      </c>
    </row>
    <row r="106" spans="1:76" ht="14.25" x14ac:dyDescent="0.15">
      <c r="A106" s="54" t="s">
        <v>5</v>
      </c>
      <c r="B106" s="54" t="s">
        <v>3</v>
      </c>
      <c r="C106" s="120" t="s">
        <v>4</v>
      </c>
      <c r="D106" s="54" t="s">
        <v>61</v>
      </c>
      <c r="E106" s="54" t="s">
        <v>99</v>
      </c>
      <c r="F106" s="54" t="s">
        <v>6</v>
      </c>
      <c r="G106" s="54" t="s">
        <v>7</v>
      </c>
      <c r="H106" s="54" t="s">
        <v>8</v>
      </c>
      <c r="I106" s="54" t="s">
        <v>9</v>
      </c>
      <c r="J106" s="182" t="s">
        <v>59</v>
      </c>
      <c r="K106" s="183"/>
      <c r="L106" s="184"/>
      <c r="M106" s="182" t="s">
        <v>60</v>
      </c>
      <c r="N106" s="183"/>
      <c r="O106" s="184"/>
      <c r="P106" s="182" t="s">
        <v>60</v>
      </c>
      <c r="Q106" s="183"/>
      <c r="R106" s="183"/>
      <c r="S106" s="183"/>
      <c r="T106" s="183"/>
      <c r="U106" s="184"/>
      <c r="V106" s="188" t="s">
        <v>94</v>
      </c>
      <c r="W106" s="188"/>
      <c r="X106" s="54" t="s">
        <v>19</v>
      </c>
      <c r="Y106" s="131" t="s">
        <v>133</v>
      </c>
      <c r="Z106" s="54" t="s">
        <v>98</v>
      </c>
      <c r="AB106" s="58"/>
      <c r="AC106" s="58"/>
      <c r="AD106" s="58"/>
      <c r="AE106" s="71">
        <f>100-COUNTIF(AE6:AE105,0)</f>
        <v>0</v>
      </c>
      <c r="AF106" s="71"/>
      <c r="AG106" s="72"/>
      <c r="AH106" s="72"/>
      <c r="AI106" s="72" t="str">
        <f t="shared" si="22"/>
        <v/>
      </c>
      <c r="AK106" s="4"/>
      <c r="AL106" s="4"/>
      <c r="AQ106" s="40"/>
      <c r="AR106" s="40">
        <f t="shared" si="47"/>
        <v>0</v>
      </c>
      <c r="AS106" s="40" t="str">
        <f t="shared" si="48"/>
        <v/>
      </c>
      <c r="AV106" s="56" t="str">
        <f t="shared" si="50"/>
        <v/>
      </c>
      <c r="BJ106" s="41"/>
      <c r="BK106" s="41"/>
      <c r="BL106" s="41"/>
      <c r="BM106" s="41"/>
      <c r="BN106" s="41"/>
      <c r="BO106" s="41">
        <f t="shared" si="71"/>
        <v>0</v>
      </c>
      <c r="BP106" s="41"/>
      <c r="BQ106" s="41"/>
      <c r="BR106" s="41">
        <f t="shared" si="74"/>
        <v>0</v>
      </c>
      <c r="BS106" s="41"/>
      <c r="BT106" s="41"/>
      <c r="BU106" s="85"/>
      <c r="BV106" s="85"/>
      <c r="BW106" s="85"/>
      <c r="BX106" s="89" t="str">
        <f t="shared" si="40"/>
        <v>生年月日</v>
      </c>
    </row>
    <row r="107" spans="1:76" ht="24.75" customHeight="1" x14ac:dyDescent="0.15">
      <c r="A107" s="5" t="s">
        <v>37</v>
      </c>
      <c r="B107" s="56"/>
      <c r="C107" s="57"/>
      <c r="D107" s="57"/>
      <c r="E107" s="57"/>
      <c r="F107" s="56"/>
      <c r="G107" s="56"/>
      <c r="H107" s="56"/>
      <c r="I107" s="56"/>
      <c r="J107" s="120" t="s">
        <v>58</v>
      </c>
      <c r="K107" s="54" t="s">
        <v>18</v>
      </c>
      <c r="L107" s="120" t="s">
        <v>240</v>
      </c>
      <c r="M107" s="120" t="s">
        <v>58</v>
      </c>
      <c r="N107" s="54" t="s">
        <v>18</v>
      </c>
      <c r="O107" s="120" t="s">
        <v>240</v>
      </c>
      <c r="P107" s="120" t="s">
        <v>58</v>
      </c>
      <c r="Q107" s="120"/>
      <c r="R107" s="120"/>
      <c r="S107" s="120"/>
      <c r="T107" s="120"/>
      <c r="U107" s="54" t="s">
        <v>18</v>
      </c>
      <c r="V107" s="54" t="s">
        <v>122</v>
      </c>
      <c r="W107" s="54" t="s">
        <v>50</v>
      </c>
      <c r="X107" s="58"/>
      <c r="Y107" s="129"/>
      <c r="Z107" s="58"/>
      <c r="AB107" s="58"/>
      <c r="AC107" s="58"/>
      <c r="AD107" s="58"/>
      <c r="AE107" s="71">
        <f>SUM(AE6:AE105)</f>
        <v>0</v>
      </c>
      <c r="AF107" s="71"/>
      <c r="AG107" s="72"/>
      <c r="AH107" s="72" t="str">
        <f t="shared" si="21"/>
        <v/>
      </c>
      <c r="AI107" s="72" t="str">
        <f t="shared" si="22"/>
        <v/>
      </c>
      <c r="AK107" s="4"/>
      <c r="AL107" s="4"/>
      <c r="AQ107" s="40"/>
      <c r="AR107" s="40">
        <f t="shared" si="47"/>
        <v>0</v>
      </c>
      <c r="AS107" s="40" t="str">
        <f t="shared" si="48"/>
        <v/>
      </c>
      <c r="AV107" s="56" t="str">
        <f t="shared" si="50"/>
        <v/>
      </c>
      <c r="BF107" s="56" t="str">
        <f t="shared" ref="BF107:BF170" si="81">IF(B107="","",INT(($AO$2-BC107)/10000))</f>
        <v/>
      </c>
      <c r="BJ107" s="41"/>
      <c r="BK107" s="41"/>
      <c r="BL107" s="41"/>
      <c r="BM107" s="41"/>
      <c r="BN107" s="41"/>
      <c r="BO107" s="41">
        <f t="shared" si="71"/>
        <v>0</v>
      </c>
      <c r="BP107" s="41"/>
      <c r="BQ107" s="41"/>
      <c r="BR107" s="41">
        <f t="shared" si="74"/>
        <v>0</v>
      </c>
      <c r="BS107" s="41"/>
      <c r="BT107" s="41"/>
      <c r="BU107" s="85"/>
      <c r="BV107" s="85"/>
      <c r="BW107" s="85"/>
      <c r="BX107" s="89" t="str">
        <f t="shared" si="40"/>
        <v>1980/1/1</v>
      </c>
    </row>
    <row r="108" spans="1:76" ht="24.75" customHeight="1" x14ac:dyDescent="0.15">
      <c r="A108" s="120" t="str">
        <f>IF(B108="","",1)</f>
        <v/>
      </c>
      <c r="B108" s="64"/>
      <c r="C108" s="65"/>
      <c r="D108" s="65"/>
      <c r="E108" s="65"/>
      <c r="F108" s="145"/>
      <c r="G108" s="145"/>
      <c r="H108" s="145"/>
      <c r="I108" s="145"/>
      <c r="J108" s="66"/>
      <c r="K108" s="67"/>
      <c r="L108" s="67"/>
      <c r="M108" s="66"/>
      <c r="N108" s="67"/>
      <c r="O108" s="67"/>
      <c r="P108" s="66"/>
      <c r="Q108" s="66"/>
      <c r="R108" s="66"/>
      <c r="S108" s="66"/>
      <c r="T108" s="66"/>
      <c r="U108" s="67"/>
      <c r="V108" s="68"/>
      <c r="W108" s="67"/>
      <c r="X108" s="120" t="str">
        <f>IF(B108="","",BB108)</f>
        <v/>
      </c>
      <c r="Y108" s="146"/>
      <c r="Z108" s="120" t="str">
        <f>IF(AND(V108="",W108=""),"","オープン")</f>
        <v/>
      </c>
      <c r="AA108" s="12"/>
      <c r="AB108" s="71">
        <f>IF(J108="",0,1)</f>
        <v>0</v>
      </c>
      <c r="AC108" s="71">
        <f>IF(M108="",0,1)</f>
        <v>0</v>
      </c>
      <c r="AD108" s="71">
        <f>IF(P108="",0,1)</f>
        <v>0</v>
      </c>
      <c r="AE108" s="71">
        <f>SUM(AB108:AD108)</f>
        <v>0</v>
      </c>
      <c r="AF108" s="71">
        <f t="shared" si="20"/>
        <v>0</v>
      </c>
      <c r="AG108" s="72" t="str">
        <f>IF(F108="","",IF(V108="",申込書!$AB$6,LEFT(V108,2)&amp;RIGHT(V108,3)))</f>
        <v/>
      </c>
      <c r="AH108" s="72" t="str">
        <f t="shared" si="21"/>
        <v/>
      </c>
      <c r="AI108" s="72" t="str">
        <f t="shared" si="22"/>
        <v/>
      </c>
      <c r="AJ108" s="73"/>
      <c r="AK108" s="4"/>
      <c r="AL108" s="4"/>
      <c r="AQ108" s="40">
        <v>101</v>
      </c>
      <c r="AR108" s="40">
        <f t="shared" si="47"/>
        <v>0</v>
      </c>
      <c r="AS108" s="40" t="str">
        <f t="shared" si="48"/>
        <v/>
      </c>
      <c r="AT108" s="56">
        <f>LEN(TRIM(F108))+LEN(TRIM(G108))</f>
        <v>0</v>
      </c>
      <c r="AU108" s="56" t="str">
        <f t="shared" ref="AU108:AU171" si="82">IF(AND(J108="",M108=""),"",IF(AT108=2,TRIM(F108)&amp;"      "&amp;TRIM(G108),IF(AT108=3,TRIM(F108)&amp;"    "&amp;TRIM(G108),IF(AT108=4,TRIM(F108)&amp;"  "&amp;TRIM(G108),TRIM(F108)&amp;TRIM(G108)))))</f>
        <v/>
      </c>
      <c r="AV108" s="56" t="str">
        <f t="shared" si="50"/>
        <v/>
      </c>
      <c r="AW108" s="56">
        <f t="shared" ref="AW108:AW171" si="83">IF(BI108&lt;2,AX108,AX108+5)</f>
        <v>10</v>
      </c>
      <c r="AX108" s="56">
        <f t="shared" ref="AX108:AX171" si="84">IF(BI108=0,IF(BB108="","",IF(BB108&lt;25,18,BB108-MOD(BB108,5))),IF(BB108&lt;9,1,IF(AND(BB108&gt;8,BB108&lt;11),2,IF(AND(BB108&gt;10,BB108&lt;13),3,IF(AND(BB108&gt;12,BB108&lt;15),4,5)))))</f>
        <v>5</v>
      </c>
      <c r="AY108" s="56">
        <v>5</v>
      </c>
      <c r="AZ108" s="56" t="str">
        <f t="shared" ref="AZ108:AZ139" si="85">H108&amp;" "&amp;I108</f>
        <v xml:space="preserve"> </v>
      </c>
      <c r="BA108" s="56">
        <v>101</v>
      </c>
      <c r="BB108" s="56" t="str">
        <f t="shared" ref="BB108:BB171" si="86">IF(F108="","",INT(($AO$1-BC108)/10000))</f>
        <v/>
      </c>
      <c r="BC108" s="56" t="str">
        <f t="shared" ref="BC108:BC171" si="87">YEAR(B108)&amp;RIGHT("0"&amp;MONTH(B108),2)&amp;RIGHT("0"&amp;DAY(B108),2)</f>
        <v>19000100</v>
      </c>
      <c r="BD108" s="56" t="str">
        <f t="shared" si="64"/>
        <v/>
      </c>
      <c r="BE108" s="56" t="str">
        <f t="shared" si="65"/>
        <v/>
      </c>
      <c r="BF108" s="56" t="str">
        <f t="shared" si="81"/>
        <v/>
      </c>
      <c r="BG108" s="56">
        <f t="shared" ref="BG108:BG171" si="88">IF(C108="100歳",1,IF(C108="他チーム",5,0))</f>
        <v>0</v>
      </c>
      <c r="BH108" s="56">
        <f t="shared" ref="BH108:BH171" si="89">IF(F108="",0,IF(AND(V108="",W108=""),0,5))</f>
        <v>0</v>
      </c>
      <c r="BI108" s="56" t="str">
        <f>IF(B108="","",0)</f>
        <v/>
      </c>
      <c r="BJ108" s="41" t="str">
        <f>IF(J108="","",VLOOKUP(J108,$AL$18:$AO$29,2,0)+IF(AY108=0,1,0))</f>
        <v/>
      </c>
      <c r="BK108" s="41" t="str">
        <f>IF(M108="","",VLOOKUP(M108,$AL$18:$AO$28,2,0)+IF(AY108=0,1,0))</f>
        <v/>
      </c>
      <c r="BL108" s="41" t="str">
        <f t="shared" ref="BL108:BL171" si="90">IF(P108="","",VLOOKUP(P108,$AL$6:$AO$16,2,0)+IF(AY108=0,1,0))</f>
        <v/>
      </c>
      <c r="BM108" s="41" t="str">
        <f>IF(J108="","",VLOOKUP(J108,$AL$18:$AO$29,3,0))</f>
        <v/>
      </c>
      <c r="BN108" s="41" t="str">
        <f>IF(J108="","",VLOOKUP(J108,$AL$18:$AO$29,4,0))</f>
        <v/>
      </c>
      <c r="BO108" s="41">
        <f t="shared" si="71"/>
        <v>0</v>
      </c>
      <c r="BP108" s="41" t="str">
        <f>IF(M108="","",VLOOKUP(M108,$AL$18:$AO$28,3,0))</f>
        <v/>
      </c>
      <c r="BQ108" s="41" t="str">
        <f>IF(M108="","",VLOOKUP(M108,$AL$18:$AO$28,4,0))</f>
        <v/>
      </c>
      <c r="BR108" s="41">
        <f t="shared" si="74"/>
        <v>0</v>
      </c>
      <c r="BS108" s="41" t="str">
        <f t="shared" si="37"/>
        <v/>
      </c>
      <c r="BT108" s="41" t="str">
        <f t="shared" si="38"/>
        <v/>
      </c>
      <c r="BU108" s="85" t="str">
        <f t="shared" ref="BU108:BU171" si="91">IF(K108="","999:99.99"," "&amp;LEFT(RIGHT("        "&amp;TEXT(K108,"0.00"),7),2)&amp;":"&amp;RIGHT(TEXT(K108,"0.00"),5))</f>
        <v>999:99.99</v>
      </c>
      <c r="BV108" s="85" t="str">
        <f t="shared" ref="BV108:BV171" si="92">IF(N108="","999:99.99"," "&amp;LEFT(RIGHT("        "&amp;TEXT(N108,"0.00"),7),2)&amp;":"&amp;RIGHT(TEXT(N108,"0.00"),5))</f>
        <v>999:99.99</v>
      </c>
      <c r="BW108" s="85" t="str">
        <f>IF(U108="","999:99.99"," "&amp;LEFT(RIGHT("        "&amp;TEXT(U108,"0.00"),7),2)&amp;":"&amp;RIGHT(TEXT(U108,"0.00"),5))</f>
        <v>999:99.99</v>
      </c>
      <c r="BX108" s="89" t="str">
        <f t="shared" si="40"/>
        <v>1980/1/1</v>
      </c>
    </row>
    <row r="109" spans="1:76" ht="24.75" customHeight="1" x14ac:dyDescent="0.15">
      <c r="A109" s="120" t="str">
        <f t="shared" ref="A109:A137" si="93">IF(B109="","",A108+1)</f>
        <v/>
      </c>
      <c r="B109" s="64"/>
      <c r="C109" s="65"/>
      <c r="D109" s="65"/>
      <c r="E109" s="65"/>
      <c r="F109" s="145"/>
      <c r="G109" s="145"/>
      <c r="H109" s="145"/>
      <c r="I109" s="145"/>
      <c r="J109" s="66"/>
      <c r="K109" s="67"/>
      <c r="L109" s="67"/>
      <c r="M109" s="66"/>
      <c r="N109" s="67"/>
      <c r="O109" s="67"/>
      <c r="P109" s="66"/>
      <c r="Q109" s="66"/>
      <c r="R109" s="66"/>
      <c r="S109" s="66"/>
      <c r="T109" s="66"/>
      <c r="U109" s="67"/>
      <c r="V109" s="68"/>
      <c r="W109" s="67"/>
      <c r="X109" s="147" t="str">
        <f t="shared" ref="X109:X172" si="94">IF(B109="","",BB109)</f>
        <v/>
      </c>
      <c r="Y109" s="146"/>
      <c r="Z109" s="120" t="str">
        <f t="shared" ref="Z109:Z172" si="95">IF(AND(V109="",W109=""),"","オープン")</f>
        <v/>
      </c>
      <c r="AA109" s="12"/>
      <c r="AB109" s="71">
        <f t="shared" ref="AB109:AB139" si="96">IF(J109="",0,1)</f>
        <v>0</v>
      </c>
      <c r="AC109" s="71">
        <f t="shared" ref="AC109:AC139" si="97">IF(M109="",0,1)</f>
        <v>0</v>
      </c>
      <c r="AD109" s="71">
        <f t="shared" ref="AD109:AD172" si="98">IF(P109="",0,1)</f>
        <v>0</v>
      </c>
      <c r="AE109" s="71">
        <f t="shared" ref="AE109:AE172" si="99">SUM(AB109:AD109)</f>
        <v>0</v>
      </c>
      <c r="AF109" s="71">
        <f t="shared" si="20"/>
        <v>0</v>
      </c>
      <c r="AG109" s="72" t="str">
        <f>IF(F109="","",IF(V109="",申込書!$AB$6,LEFT(V109,2)&amp;RIGHT(V109,3)))</f>
        <v/>
      </c>
      <c r="AH109" s="72" t="str">
        <f t="shared" si="21"/>
        <v/>
      </c>
      <c r="AI109" s="72" t="str">
        <f t="shared" si="22"/>
        <v/>
      </c>
      <c r="AJ109" s="73"/>
      <c r="AK109" s="4"/>
      <c r="AL109" s="4"/>
      <c r="AQ109" s="40">
        <v>102</v>
      </c>
      <c r="AR109" s="40">
        <f t="shared" si="47"/>
        <v>0</v>
      </c>
      <c r="AS109" s="40" t="str">
        <f t="shared" si="48"/>
        <v/>
      </c>
      <c r="AT109" s="56">
        <f t="shared" ref="AT109:AT139" si="100">LEN(TRIM(F109))+LEN(TRIM(G109))</f>
        <v>0</v>
      </c>
      <c r="AU109" s="56" t="str">
        <f t="shared" si="82"/>
        <v/>
      </c>
      <c r="AV109" s="56" t="str">
        <f t="shared" si="50"/>
        <v/>
      </c>
      <c r="AW109" s="56">
        <f t="shared" si="83"/>
        <v>10</v>
      </c>
      <c r="AX109" s="56">
        <f t="shared" si="84"/>
        <v>5</v>
      </c>
      <c r="AY109" s="56">
        <v>5</v>
      </c>
      <c r="AZ109" s="56" t="str">
        <f t="shared" si="85"/>
        <v xml:space="preserve"> </v>
      </c>
      <c r="BA109" s="56">
        <v>102</v>
      </c>
      <c r="BB109" s="56" t="str">
        <f t="shared" si="86"/>
        <v/>
      </c>
      <c r="BC109" s="56" t="str">
        <f t="shared" si="87"/>
        <v>19000100</v>
      </c>
      <c r="BD109" s="56" t="str">
        <f t="shared" si="64"/>
        <v/>
      </c>
      <c r="BE109" s="56" t="str">
        <f t="shared" si="65"/>
        <v/>
      </c>
      <c r="BF109" s="56" t="str">
        <f t="shared" si="81"/>
        <v/>
      </c>
      <c r="BG109" s="56">
        <f t="shared" si="88"/>
        <v>0</v>
      </c>
      <c r="BH109" s="56">
        <f t="shared" si="89"/>
        <v>0</v>
      </c>
      <c r="BI109" s="56" t="str">
        <f t="shared" ref="BI109:BI172" si="101">IF(B109="","",0)</f>
        <v/>
      </c>
      <c r="BJ109" s="41" t="str">
        <f t="shared" ref="BJ109:BJ172" si="102">IF(J109="","",VLOOKUP(J109,$AL$18:$AO$29,2,0)+IF(AY109=0,1,0))</f>
        <v/>
      </c>
      <c r="BK109" s="41" t="str">
        <f t="shared" ref="BK109:BK172" si="103">IF(M109="","",VLOOKUP(M109,$AL$18:$AO$28,2,0)+IF(AY109=0,1,0))</f>
        <v/>
      </c>
      <c r="BL109" s="41" t="str">
        <f t="shared" si="90"/>
        <v/>
      </c>
      <c r="BM109" s="41" t="str">
        <f t="shared" ref="BM109:BM172" si="104">IF(J109="","",VLOOKUP(J109,$AL$18:$AO$29,3,0))</f>
        <v/>
      </c>
      <c r="BN109" s="41" t="str">
        <f t="shared" ref="BN109:BN172" si="105">IF(J109="","",VLOOKUP(J109,$AL$18:$AO$29,4,0))</f>
        <v/>
      </c>
      <c r="BO109" s="41">
        <f t="shared" si="71"/>
        <v>0</v>
      </c>
      <c r="BP109" s="41" t="str">
        <f t="shared" ref="BP109:BP172" si="106">IF(M109="","",VLOOKUP(M109,$AL$18:$AO$28,3,0))</f>
        <v/>
      </c>
      <c r="BQ109" s="41" t="str">
        <f t="shared" ref="BQ109:BQ172" si="107">IF(M109="","",VLOOKUP(M109,$AL$18:$AO$28,4,0))</f>
        <v/>
      </c>
      <c r="BR109" s="41">
        <f t="shared" si="74"/>
        <v>0</v>
      </c>
      <c r="BS109" s="41" t="str">
        <f t="shared" si="37"/>
        <v/>
      </c>
      <c r="BT109" s="41" t="str">
        <f t="shared" si="38"/>
        <v/>
      </c>
      <c r="BU109" s="85" t="str">
        <f t="shared" si="91"/>
        <v>999:99.99</v>
      </c>
      <c r="BV109" s="85" t="str">
        <f t="shared" si="92"/>
        <v>999:99.99</v>
      </c>
      <c r="BW109" s="85" t="str">
        <f t="shared" ref="BW109:BW172" si="108">IF(U109="","999:99.99"," "&amp;LEFT(RIGHT("        "&amp;TEXT(U109,"0.00"),7),2)&amp;":"&amp;RIGHT(TEXT(U109,"0.00"),5))</f>
        <v>999:99.99</v>
      </c>
      <c r="BX109" s="89" t="str">
        <f t="shared" si="40"/>
        <v>1980/1/1</v>
      </c>
    </row>
    <row r="110" spans="1:76" ht="24.75" customHeight="1" x14ac:dyDescent="0.15">
      <c r="A110" s="120" t="str">
        <f t="shared" si="93"/>
        <v/>
      </c>
      <c r="B110" s="64"/>
      <c r="C110" s="65"/>
      <c r="D110" s="65"/>
      <c r="E110" s="65"/>
      <c r="F110" s="145"/>
      <c r="G110" s="145"/>
      <c r="H110" s="145"/>
      <c r="I110" s="145"/>
      <c r="J110" s="66"/>
      <c r="K110" s="67"/>
      <c r="L110" s="67"/>
      <c r="M110" s="66"/>
      <c r="N110" s="67"/>
      <c r="O110" s="67"/>
      <c r="P110" s="66"/>
      <c r="Q110" s="66"/>
      <c r="R110" s="66"/>
      <c r="S110" s="66"/>
      <c r="T110" s="66"/>
      <c r="U110" s="67"/>
      <c r="V110" s="68"/>
      <c r="W110" s="67"/>
      <c r="X110" s="147" t="str">
        <f t="shared" si="94"/>
        <v/>
      </c>
      <c r="Y110" s="146"/>
      <c r="Z110" s="120" t="str">
        <f t="shared" si="95"/>
        <v/>
      </c>
      <c r="AA110" s="12"/>
      <c r="AB110" s="71">
        <f t="shared" si="96"/>
        <v>0</v>
      </c>
      <c r="AC110" s="71">
        <f t="shared" si="97"/>
        <v>0</v>
      </c>
      <c r="AD110" s="71">
        <f t="shared" si="98"/>
        <v>0</v>
      </c>
      <c r="AE110" s="71">
        <f t="shared" si="99"/>
        <v>0</v>
      </c>
      <c r="AF110" s="71">
        <f t="shared" si="20"/>
        <v>0</v>
      </c>
      <c r="AG110" s="72" t="str">
        <f>IF(F110="","",IF(V110="",申込書!$AB$6,LEFT(V110,2)&amp;RIGHT(V110,3)))</f>
        <v/>
      </c>
      <c r="AH110" s="72" t="str">
        <f t="shared" si="21"/>
        <v/>
      </c>
      <c r="AI110" s="72" t="str">
        <f t="shared" si="22"/>
        <v/>
      </c>
      <c r="AJ110" s="73"/>
      <c r="AK110" s="4"/>
      <c r="AL110" s="4"/>
      <c r="AQ110" s="40">
        <v>103</v>
      </c>
      <c r="AR110" s="40">
        <f t="shared" si="47"/>
        <v>0</v>
      </c>
      <c r="AS110" s="40" t="str">
        <f t="shared" si="48"/>
        <v/>
      </c>
      <c r="AT110" s="56">
        <f t="shared" si="100"/>
        <v>0</v>
      </c>
      <c r="AU110" s="56" t="str">
        <f t="shared" si="82"/>
        <v/>
      </c>
      <c r="AV110" s="56" t="str">
        <f t="shared" si="50"/>
        <v/>
      </c>
      <c r="AW110" s="56">
        <f t="shared" si="83"/>
        <v>10</v>
      </c>
      <c r="AX110" s="56">
        <f t="shared" si="84"/>
        <v>5</v>
      </c>
      <c r="AY110" s="56">
        <v>5</v>
      </c>
      <c r="AZ110" s="56" t="str">
        <f t="shared" si="85"/>
        <v xml:space="preserve"> </v>
      </c>
      <c r="BA110" s="56">
        <v>103</v>
      </c>
      <c r="BB110" s="56" t="str">
        <f t="shared" si="86"/>
        <v/>
      </c>
      <c r="BC110" s="56" t="str">
        <f t="shared" si="87"/>
        <v>19000100</v>
      </c>
      <c r="BD110" s="56" t="str">
        <f t="shared" si="64"/>
        <v/>
      </c>
      <c r="BE110" s="56" t="str">
        <f t="shared" si="65"/>
        <v/>
      </c>
      <c r="BF110" s="56" t="str">
        <f t="shared" si="81"/>
        <v/>
      </c>
      <c r="BG110" s="56">
        <f t="shared" si="88"/>
        <v>0</v>
      </c>
      <c r="BH110" s="56">
        <f t="shared" si="89"/>
        <v>0</v>
      </c>
      <c r="BI110" s="56" t="str">
        <f t="shared" si="101"/>
        <v/>
      </c>
      <c r="BJ110" s="41" t="str">
        <f t="shared" si="102"/>
        <v/>
      </c>
      <c r="BK110" s="41" t="str">
        <f t="shared" si="103"/>
        <v/>
      </c>
      <c r="BL110" s="41" t="str">
        <f t="shared" si="90"/>
        <v/>
      </c>
      <c r="BM110" s="41" t="str">
        <f t="shared" si="104"/>
        <v/>
      </c>
      <c r="BN110" s="41" t="str">
        <f t="shared" si="105"/>
        <v/>
      </c>
      <c r="BO110" s="41">
        <f t="shared" si="71"/>
        <v>0</v>
      </c>
      <c r="BP110" s="41" t="str">
        <f t="shared" si="106"/>
        <v/>
      </c>
      <c r="BQ110" s="41" t="str">
        <f t="shared" si="107"/>
        <v/>
      </c>
      <c r="BR110" s="41">
        <f t="shared" si="74"/>
        <v>0</v>
      </c>
      <c r="BS110" s="41" t="str">
        <f t="shared" si="37"/>
        <v/>
      </c>
      <c r="BT110" s="41" t="str">
        <f t="shared" si="38"/>
        <v/>
      </c>
      <c r="BU110" s="85" t="str">
        <f t="shared" si="91"/>
        <v>999:99.99</v>
      </c>
      <c r="BV110" s="85" t="str">
        <f t="shared" si="92"/>
        <v>999:99.99</v>
      </c>
      <c r="BW110" s="85" t="str">
        <f t="shared" si="108"/>
        <v>999:99.99</v>
      </c>
      <c r="BX110" s="89" t="str">
        <f t="shared" si="40"/>
        <v>1980/1/1</v>
      </c>
    </row>
    <row r="111" spans="1:76" ht="24.75" customHeight="1" x14ac:dyDescent="0.15">
      <c r="A111" s="120" t="str">
        <f t="shared" si="93"/>
        <v/>
      </c>
      <c r="B111" s="64"/>
      <c r="C111" s="65"/>
      <c r="D111" s="65"/>
      <c r="E111" s="65"/>
      <c r="F111" s="145"/>
      <c r="G111" s="77"/>
      <c r="H111" s="77"/>
      <c r="I111" s="77"/>
      <c r="J111" s="66"/>
      <c r="K111" s="67"/>
      <c r="L111" s="67"/>
      <c r="M111" s="66"/>
      <c r="N111" s="67"/>
      <c r="O111" s="67"/>
      <c r="P111" s="66"/>
      <c r="Q111" s="66"/>
      <c r="R111" s="66"/>
      <c r="S111" s="66"/>
      <c r="T111" s="66"/>
      <c r="U111" s="67"/>
      <c r="V111" s="68"/>
      <c r="W111" s="67"/>
      <c r="X111" s="147" t="str">
        <f t="shared" si="94"/>
        <v/>
      </c>
      <c r="Y111" s="138"/>
      <c r="Z111" s="120" t="str">
        <f t="shared" si="95"/>
        <v/>
      </c>
      <c r="AA111" s="12"/>
      <c r="AB111" s="71">
        <f t="shared" si="96"/>
        <v>0</v>
      </c>
      <c r="AC111" s="71">
        <f t="shared" si="97"/>
        <v>0</v>
      </c>
      <c r="AD111" s="71">
        <f t="shared" si="98"/>
        <v>0</v>
      </c>
      <c r="AE111" s="71">
        <f t="shared" si="99"/>
        <v>0</v>
      </c>
      <c r="AF111" s="71">
        <f t="shared" si="20"/>
        <v>0</v>
      </c>
      <c r="AG111" s="72" t="str">
        <f>IF(F111="","",IF(V111="",申込書!$AB$6,LEFT(V111,2)&amp;RIGHT(V111,3)))</f>
        <v/>
      </c>
      <c r="AH111" s="72" t="str">
        <f t="shared" si="21"/>
        <v/>
      </c>
      <c r="AI111" s="72" t="str">
        <f t="shared" si="22"/>
        <v/>
      </c>
      <c r="AJ111" s="73"/>
      <c r="AK111" s="75"/>
      <c r="AQ111" s="40">
        <v>104</v>
      </c>
      <c r="AR111" s="40">
        <f t="shared" si="47"/>
        <v>0</v>
      </c>
      <c r="AS111" s="40" t="str">
        <f t="shared" si="48"/>
        <v/>
      </c>
      <c r="AT111" s="56">
        <f t="shared" si="100"/>
        <v>0</v>
      </c>
      <c r="AU111" s="56" t="str">
        <f t="shared" si="82"/>
        <v/>
      </c>
      <c r="AV111" s="56" t="str">
        <f t="shared" si="50"/>
        <v/>
      </c>
      <c r="AW111" s="56">
        <f t="shared" si="83"/>
        <v>10</v>
      </c>
      <c r="AX111" s="56">
        <f t="shared" si="84"/>
        <v>5</v>
      </c>
      <c r="AY111" s="56">
        <v>5</v>
      </c>
      <c r="AZ111" s="56" t="str">
        <f t="shared" si="85"/>
        <v xml:space="preserve"> </v>
      </c>
      <c r="BA111" s="56">
        <v>104</v>
      </c>
      <c r="BB111" s="56" t="str">
        <f t="shared" si="86"/>
        <v/>
      </c>
      <c r="BC111" s="56" t="str">
        <f t="shared" si="87"/>
        <v>19000100</v>
      </c>
      <c r="BD111" s="56" t="str">
        <f t="shared" si="64"/>
        <v/>
      </c>
      <c r="BE111" s="56" t="str">
        <f t="shared" si="65"/>
        <v/>
      </c>
      <c r="BF111" s="56" t="str">
        <f t="shared" si="81"/>
        <v/>
      </c>
      <c r="BG111" s="56">
        <f t="shared" si="88"/>
        <v>0</v>
      </c>
      <c r="BH111" s="56">
        <f t="shared" si="89"/>
        <v>0</v>
      </c>
      <c r="BI111" s="56" t="str">
        <f t="shared" si="101"/>
        <v/>
      </c>
      <c r="BJ111" s="41" t="str">
        <f t="shared" si="102"/>
        <v/>
      </c>
      <c r="BK111" s="41" t="str">
        <f t="shared" si="103"/>
        <v/>
      </c>
      <c r="BL111" s="41" t="str">
        <f t="shared" si="90"/>
        <v/>
      </c>
      <c r="BM111" s="41" t="str">
        <f t="shared" si="104"/>
        <v/>
      </c>
      <c r="BN111" s="41" t="str">
        <f t="shared" si="105"/>
        <v/>
      </c>
      <c r="BO111" s="41">
        <f t="shared" si="71"/>
        <v>0</v>
      </c>
      <c r="BP111" s="41" t="str">
        <f t="shared" si="106"/>
        <v/>
      </c>
      <c r="BQ111" s="41" t="str">
        <f t="shared" si="107"/>
        <v/>
      </c>
      <c r="BR111" s="41">
        <f t="shared" si="74"/>
        <v>0</v>
      </c>
      <c r="BS111" s="41" t="str">
        <f t="shared" si="37"/>
        <v/>
      </c>
      <c r="BT111" s="41" t="str">
        <f t="shared" si="38"/>
        <v/>
      </c>
      <c r="BU111" s="85" t="str">
        <f t="shared" si="91"/>
        <v>999:99.99</v>
      </c>
      <c r="BV111" s="85" t="str">
        <f t="shared" si="92"/>
        <v>999:99.99</v>
      </c>
      <c r="BW111" s="85" t="str">
        <f t="shared" si="108"/>
        <v>999:99.99</v>
      </c>
      <c r="BX111" s="89" t="str">
        <f t="shared" si="40"/>
        <v>1980/1/1</v>
      </c>
    </row>
    <row r="112" spans="1:76" ht="24.75" customHeight="1" x14ac:dyDescent="0.15">
      <c r="A112" s="120" t="str">
        <f t="shared" si="93"/>
        <v/>
      </c>
      <c r="B112" s="64"/>
      <c r="C112" s="65"/>
      <c r="D112" s="65"/>
      <c r="E112" s="65"/>
      <c r="F112" s="145"/>
      <c r="G112" s="77"/>
      <c r="H112" s="77"/>
      <c r="I112" s="77"/>
      <c r="J112" s="66"/>
      <c r="K112" s="67"/>
      <c r="L112" s="67"/>
      <c r="M112" s="66"/>
      <c r="N112" s="67"/>
      <c r="O112" s="67"/>
      <c r="P112" s="66"/>
      <c r="Q112" s="66"/>
      <c r="R112" s="66"/>
      <c r="S112" s="66"/>
      <c r="T112" s="66"/>
      <c r="U112" s="67"/>
      <c r="V112" s="68"/>
      <c r="W112" s="67"/>
      <c r="X112" s="147" t="str">
        <f t="shared" si="94"/>
        <v/>
      </c>
      <c r="Y112" s="138"/>
      <c r="Z112" s="120" t="str">
        <f t="shared" si="95"/>
        <v/>
      </c>
      <c r="AA112" s="12"/>
      <c r="AB112" s="71">
        <f t="shared" si="96"/>
        <v>0</v>
      </c>
      <c r="AC112" s="71">
        <f t="shared" si="97"/>
        <v>0</v>
      </c>
      <c r="AD112" s="71">
        <f t="shared" si="98"/>
        <v>0</v>
      </c>
      <c r="AE112" s="71">
        <f t="shared" si="99"/>
        <v>0</v>
      </c>
      <c r="AF112" s="71">
        <f t="shared" si="20"/>
        <v>0</v>
      </c>
      <c r="AG112" s="72" t="str">
        <f>IF(F112="","",IF(V112="",申込書!$AB$6,LEFT(V112,2)&amp;RIGHT(V112,3)))</f>
        <v/>
      </c>
      <c r="AH112" s="72" t="str">
        <f t="shared" si="21"/>
        <v/>
      </c>
      <c r="AI112" s="72" t="str">
        <f t="shared" si="22"/>
        <v/>
      </c>
      <c r="AJ112" s="73"/>
      <c r="AK112" s="75"/>
      <c r="AQ112" s="40">
        <v>105</v>
      </c>
      <c r="AR112" s="40">
        <f t="shared" si="47"/>
        <v>0</v>
      </c>
      <c r="AS112" s="40" t="str">
        <f t="shared" si="48"/>
        <v/>
      </c>
      <c r="AT112" s="56">
        <f t="shared" si="100"/>
        <v>0</v>
      </c>
      <c r="AU112" s="56" t="str">
        <f t="shared" si="82"/>
        <v/>
      </c>
      <c r="AV112" s="56" t="str">
        <f t="shared" si="50"/>
        <v/>
      </c>
      <c r="AW112" s="56">
        <f t="shared" si="83"/>
        <v>10</v>
      </c>
      <c r="AX112" s="56">
        <f t="shared" si="84"/>
        <v>5</v>
      </c>
      <c r="AY112" s="56">
        <v>5</v>
      </c>
      <c r="AZ112" s="56" t="str">
        <f t="shared" si="85"/>
        <v xml:space="preserve"> </v>
      </c>
      <c r="BA112" s="56">
        <v>105</v>
      </c>
      <c r="BB112" s="56" t="str">
        <f t="shared" si="86"/>
        <v/>
      </c>
      <c r="BC112" s="56" t="str">
        <f t="shared" si="87"/>
        <v>19000100</v>
      </c>
      <c r="BD112" s="56" t="str">
        <f t="shared" si="64"/>
        <v/>
      </c>
      <c r="BE112" s="56" t="str">
        <f t="shared" si="65"/>
        <v/>
      </c>
      <c r="BF112" s="56" t="str">
        <f t="shared" si="81"/>
        <v/>
      </c>
      <c r="BG112" s="56">
        <f t="shared" si="88"/>
        <v>0</v>
      </c>
      <c r="BH112" s="56">
        <f t="shared" si="89"/>
        <v>0</v>
      </c>
      <c r="BI112" s="56" t="str">
        <f t="shared" si="101"/>
        <v/>
      </c>
      <c r="BJ112" s="41" t="str">
        <f t="shared" si="102"/>
        <v/>
      </c>
      <c r="BK112" s="41" t="str">
        <f t="shared" si="103"/>
        <v/>
      </c>
      <c r="BL112" s="41" t="str">
        <f t="shared" si="90"/>
        <v/>
      </c>
      <c r="BM112" s="41" t="str">
        <f t="shared" si="104"/>
        <v/>
      </c>
      <c r="BN112" s="41" t="str">
        <f t="shared" si="105"/>
        <v/>
      </c>
      <c r="BO112" s="41">
        <f t="shared" si="71"/>
        <v>0</v>
      </c>
      <c r="BP112" s="41" t="str">
        <f t="shared" si="106"/>
        <v/>
      </c>
      <c r="BQ112" s="41" t="str">
        <f t="shared" si="107"/>
        <v/>
      </c>
      <c r="BR112" s="41">
        <f t="shared" si="74"/>
        <v>0</v>
      </c>
      <c r="BS112" s="41" t="str">
        <f t="shared" si="37"/>
        <v/>
      </c>
      <c r="BT112" s="41" t="str">
        <f t="shared" si="38"/>
        <v/>
      </c>
      <c r="BU112" s="85" t="str">
        <f t="shared" si="91"/>
        <v>999:99.99</v>
      </c>
      <c r="BV112" s="85" t="str">
        <f t="shared" si="92"/>
        <v>999:99.99</v>
      </c>
      <c r="BW112" s="85" t="str">
        <f t="shared" si="108"/>
        <v>999:99.99</v>
      </c>
      <c r="BX112" s="89" t="str">
        <f t="shared" si="40"/>
        <v>1980/1/1</v>
      </c>
    </row>
    <row r="113" spans="1:76" ht="24.75" customHeight="1" x14ac:dyDescent="0.15">
      <c r="A113" s="120" t="str">
        <f t="shared" si="93"/>
        <v/>
      </c>
      <c r="B113" s="64"/>
      <c r="C113" s="65"/>
      <c r="D113" s="65"/>
      <c r="E113" s="65"/>
      <c r="F113" s="145"/>
      <c r="G113" s="77"/>
      <c r="H113" s="77"/>
      <c r="I113" s="77"/>
      <c r="J113" s="66"/>
      <c r="K113" s="67"/>
      <c r="L113" s="67"/>
      <c r="M113" s="66"/>
      <c r="N113" s="67"/>
      <c r="O113" s="67"/>
      <c r="P113" s="66"/>
      <c r="Q113" s="66"/>
      <c r="R113" s="66"/>
      <c r="S113" s="66"/>
      <c r="T113" s="66"/>
      <c r="U113" s="67"/>
      <c r="V113" s="68"/>
      <c r="W113" s="67"/>
      <c r="X113" s="147" t="str">
        <f t="shared" si="94"/>
        <v/>
      </c>
      <c r="Y113" s="138"/>
      <c r="Z113" s="120" t="str">
        <f t="shared" si="95"/>
        <v/>
      </c>
      <c r="AA113" s="12"/>
      <c r="AB113" s="71">
        <f t="shared" si="96"/>
        <v>0</v>
      </c>
      <c r="AC113" s="71">
        <f t="shared" si="97"/>
        <v>0</v>
      </c>
      <c r="AD113" s="71">
        <f t="shared" si="98"/>
        <v>0</v>
      </c>
      <c r="AE113" s="71">
        <f t="shared" si="99"/>
        <v>0</v>
      </c>
      <c r="AF113" s="71">
        <f t="shared" si="20"/>
        <v>0</v>
      </c>
      <c r="AG113" s="72" t="str">
        <f>IF(F113="","",IF(V113="",申込書!$AB$6,LEFT(V113,2)&amp;RIGHT(V113,3)))</f>
        <v/>
      </c>
      <c r="AH113" s="72" t="str">
        <f t="shared" si="21"/>
        <v/>
      </c>
      <c r="AI113" s="72" t="str">
        <f t="shared" si="22"/>
        <v/>
      </c>
      <c r="AJ113" s="73"/>
      <c r="AK113" s="75"/>
      <c r="AQ113" s="40">
        <v>106</v>
      </c>
      <c r="AR113" s="40">
        <f t="shared" si="47"/>
        <v>0</v>
      </c>
      <c r="AS113" s="40" t="str">
        <f t="shared" si="48"/>
        <v/>
      </c>
      <c r="AT113" s="56">
        <f t="shared" si="100"/>
        <v>0</v>
      </c>
      <c r="AU113" s="56" t="str">
        <f t="shared" si="82"/>
        <v/>
      </c>
      <c r="AV113" s="56" t="str">
        <f t="shared" si="50"/>
        <v/>
      </c>
      <c r="AW113" s="56">
        <f t="shared" si="83"/>
        <v>10</v>
      </c>
      <c r="AX113" s="56">
        <f t="shared" si="84"/>
        <v>5</v>
      </c>
      <c r="AY113" s="56">
        <v>5</v>
      </c>
      <c r="AZ113" s="56" t="str">
        <f t="shared" si="85"/>
        <v xml:space="preserve"> </v>
      </c>
      <c r="BA113" s="56">
        <v>106</v>
      </c>
      <c r="BB113" s="56" t="str">
        <f t="shared" si="86"/>
        <v/>
      </c>
      <c r="BC113" s="56" t="str">
        <f t="shared" si="87"/>
        <v>19000100</v>
      </c>
      <c r="BD113" s="56" t="str">
        <f t="shared" si="64"/>
        <v/>
      </c>
      <c r="BE113" s="56" t="str">
        <f t="shared" si="65"/>
        <v/>
      </c>
      <c r="BF113" s="56" t="str">
        <f t="shared" si="81"/>
        <v/>
      </c>
      <c r="BG113" s="56">
        <f t="shared" si="88"/>
        <v>0</v>
      </c>
      <c r="BH113" s="56">
        <f t="shared" si="89"/>
        <v>0</v>
      </c>
      <c r="BI113" s="56" t="str">
        <f t="shared" si="101"/>
        <v/>
      </c>
      <c r="BJ113" s="41" t="str">
        <f t="shared" si="102"/>
        <v/>
      </c>
      <c r="BK113" s="41" t="str">
        <f t="shared" si="103"/>
        <v/>
      </c>
      <c r="BL113" s="41" t="str">
        <f t="shared" si="90"/>
        <v/>
      </c>
      <c r="BM113" s="41" t="str">
        <f t="shared" si="104"/>
        <v/>
      </c>
      <c r="BN113" s="41" t="str">
        <f t="shared" si="105"/>
        <v/>
      </c>
      <c r="BO113" s="41">
        <f t="shared" si="71"/>
        <v>0</v>
      </c>
      <c r="BP113" s="41" t="str">
        <f t="shared" si="106"/>
        <v/>
      </c>
      <c r="BQ113" s="41" t="str">
        <f t="shared" si="107"/>
        <v/>
      </c>
      <c r="BR113" s="41">
        <f t="shared" si="74"/>
        <v>0</v>
      </c>
      <c r="BS113" s="41" t="str">
        <f t="shared" si="37"/>
        <v/>
      </c>
      <c r="BT113" s="41" t="str">
        <f t="shared" si="38"/>
        <v/>
      </c>
      <c r="BU113" s="85" t="str">
        <f t="shared" si="91"/>
        <v>999:99.99</v>
      </c>
      <c r="BV113" s="85" t="str">
        <f t="shared" si="92"/>
        <v>999:99.99</v>
      </c>
      <c r="BW113" s="85" t="str">
        <f t="shared" si="108"/>
        <v>999:99.99</v>
      </c>
      <c r="BX113" s="89" t="str">
        <f t="shared" si="40"/>
        <v>1980/1/1</v>
      </c>
    </row>
    <row r="114" spans="1:76" ht="24.75" customHeight="1" x14ac:dyDescent="0.15">
      <c r="A114" s="120" t="str">
        <f t="shared" si="93"/>
        <v/>
      </c>
      <c r="B114" s="64"/>
      <c r="C114" s="65"/>
      <c r="D114" s="65"/>
      <c r="E114" s="65"/>
      <c r="F114" s="145"/>
      <c r="G114" s="66"/>
      <c r="H114" s="66"/>
      <c r="I114" s="66"/>
      <c r="J114" s="66"/>
      <c r="K114" s="67"/>
      <c r="L114" s="67"/>
      <c r="M114" s="66"/>
      <c r="N114" s="67"/>
      <c r="O114" s="67"/>
      <c r="P114" s="66"/>
      <c r="Q114" s="66"/>
      <c r="R114" s="66"/>
      <c r="S114" s="66"/>
      <c r="T114" s="66"/>
      <c r="U114" s="67"/>
      <c r="V114" s="68"/>
      <c r="W114" s="67"/>
      <c r="X114" s="147" t="str">
        <f t="shared" si="94"/>
        <v/>
      </c>
      <c r="Y114" s="138"/>
      <c r="Z114" s="120" t="str">
        <f t="shared" si="95"/>
        <v/>
      </c>
      <c r="AA114" s="12"/>
      <c r="AB114" s="71">
        <f t="shared" si="96"/>
        <v>0</v>
      </c>
      <c r="AC114" s="71">
        <f t="shared" si="97"/>
        <v>0</v>
      </c>
      <c r="AD114" s="71">
        <f t="shared" si="98"/>
        <v>0</v>
      </c>
      <c r="AE114" s="71">
        <f t="shared" si="99"/>
        <v>0</v>
      </c>
      <c r="AF114" s="71">
        <f t="shared" si="20"/>
        <v>0</v>
      </c>
      <c r="AG114" s="72" t="str">
        <f>IF(F114="","",IF(V114="",申込書!$AB$6,LEFT(V114,2)&amp;RIGHT(V114,3)))</f>
        <v/>
      </c>
      <c r="AH114" s="72" t="str">
        <f t="shared" si="21"/>
        <v/>
      </c>
      <c r="AI114" s="72" t="str">
        <f t="shared" si="22"/>
        <v/>
      </c>
      <c r="AJ114" s="73"/>
      <c r="AK114" s="75"/>
      <c r="AQ114" s="40">
        <v>107</v>
      </c>
      <c r="AR114" s="40">
        <f t="shared" si="47"/>
        <v>0</v>
      </c>
      <c r="AS114" s="40" t="str">
        <f t="shared" si="48"/>
        <v/>
      </c>
      <c r="AT114" s="56">
        <f t="shared" si="100"/>
        <v>0</v>
      </c>
      <c r="AU114" s="56" t="str">
        <f t="shared" si="82"/>
        <v/>
      </c>
      <c r="AV114" s="56" t="str">
        <f t="shared" si="50"/>
        <v/>
      </c>
      <c r="AW114" s="56">
        <f t="shared" si="83"/>
        <v>10</v>
      </c>
      <c r="AX114" s="56">
        <f t="shared" si="84"/>
        <v>5</v>
      </c>
      <c r="AY114" s="56">
        <v>5</v>
      </c>
      <c r="AZ114" s="56" t="str">
        <f t="shared" si="85"/>
        <v xml:space="preserve"> </v>
      </c>
      <c r="BA114" s="56">
        <v>107</v>
      </c>
      <c r="BB114" s="56" t="str">
        <f t="shared" si="86"/>
        <v/>
      </c>
      <c r="BC114" s="56" t="str">
        <f t="shared" si="87"/>
        <v>19000100</v>
      </c>
      <c r="BD114" s="56" t="str">
        <f t="shared" si="64"/>
        <v/>
      </c>
      <c r="BE114" s="56" t="str">
        <f t="shared" si="65"/>
        <v/>
      </c>
      <c r="BF114" s="56" t="str">
        <f t="shared" si="81"/>
        <v/>
      </c>
      <c r="BG114" s="56">
        <f t="shared" si="88"/>
        <v>0</v>
      </c>
      <c r="BH114" s="56">
        <f t="shared" si="89"/>
        <v>0</v>
      </c>
      <c r="BI114" s="56" t="str">
        <f t="shared" si="101"/>
        <v/>
      </c>
      <c r="BJ114" s="41" t="str">
        <f t="shared" si="102"/>
        <v/>
      </c>
      <c r="BK114" s="41" t="str">
        <f t="shared" si="103"/>
        <v/>
      </c>
      <c r="BL114" s="41" t="str">
        <f t="shared" si="90"/>
        <v/>
      </c>
      <c r="BM114" s="41" t="str">
        <f t="shared" si="104"/>
        <v/>
      </c>
      <c r="BN114" s="41" t="str">
        <f t="shared" si="105"/>
        <v/>
      </c>
      <c r="BO114" s="41">
        <f t="shared" si="71"/>
        <v>0</v>
      </c>
      <c r="BP114" s="41" t="str">
        <f t="shared" si="106"/>
        <v/>
      </c>
      <c r="BQ114" s="41" t="str">
        <f t="shared" si="107"/>
        <v/>
      </c>
      <c r="BR114" s="41">
        <f t="shared" si="74"/>
        <v>0</v>
      </c>
      <c r="BS114" s="41" t="str">
        <f t="shared" si="37"/>
        <v/>
      </c>
      <c r="BT114" s="41" t="str">
        <f t="shared" si="38"/>
        <v/>
      </c>
      <c r="BU114" s="85" t="str">
        <f t="shared" si="91"/>
        <v>999:99.99</v>
      </c>
      <c r="BV114" s="85" t="str">
        <f t="shared" si="92"/>
        <v>999:99.99</v>
      </c>
      <c r="BW114" s="85" t="str">
        <f t="shared" si="108"/>
        <v>999:99.99</v>
      </c>
      <c r="BX114" s="89" t="str">
        <f t="shared" si="40"/>
        <v>1980/1/1</v>
      </c>
    </row>
    <row r="115" spans="1:76" ht="24.75" customHeight="1" x14ac:dyDescent="0.15">
      <c r="A115" s="120" t="str">
        <f t="shared" si="93"/>
        <v/>
      </c>
      <c r="B115" s="64"/>
      <c r="C115" s="65"/>
      <c r="D115" s="65"/>
      <c r="E115" s="65"/>
      <c r="F115" s="145"/>
      <c r="G115" s="66"/>
      <c r="H115" s="66"/>
      <c r="I115" s="66"/>
      <c r="J115" s="66"/>
      <c r="K115" s="67"/>
      <c r="L115" s="67"/>
      <c r="M115" s="66"/>
      <c r="N115" s="67"/>
      <c r="O115" s="67"/>
      <c r="P115" s="66"/>
      <c r="Q115" s="66"/>
      <c r="R115" s="66"/>
      <c r="S115" s="66"/>
      <c r="T115" s="66"/>
      <c r="U115" s="67"/>
      <c r="V115" s="68"/>
      <c r="W115" s="67"/>
      <c r="X115" s="147" t="str">
        <f t="shared" si="94"/>
        <v/>
      </c>
      <c r="Y115" s="138"/>
      <c r="Z115" s="120" t="str">
        <f t="shared" si="95"/>
        <v/>
      </c>
      <c r="AA115" s="12"/>
      <c r="AB115" s="71">
        <f t="shared" si="96"/>
        <v>0</v>
      </c>
      <c r="AC115" s="71">
        <f t="shared" si="97"/>
        <v>0</v>
      </c>
      <c r="AD115" s="71">
        <f t="shared" si="98"/>
        <v>0</v>
      </c>
      <c r="AE115" s="71">
        <f t="shared" si="99"/>
        <v>0</v>
      </c>
      <c r="AF115" s="71">
        <f t="shared" si="20"/>
        <v>0</v>
      </c>
      <c r="AG115" s="72" t="str">
        <f>IF(F115="","",IF(V115="",申込書!$AB$6,LEFT(V115,2)&amp;RIGHT(V115,3)))</f>
        <v/>
      </c>
      <c r="AH115" s="72" t="str">
        <f t="shared" si="21"/>
        <v/>
      </c>
      <c r="AI115" s="72" t="str">
        <f t="shared" si="22"/>
        <v/>
      </c>
      <c r="AJ115" s="73"/>
      <c r="AK115" s="75"/>
      <c r="AQ115" s="40">
        <v>108</v>
      </c>
      <c r="AR115" s="40">
        <f t="shared" si="47"/>
        <v>0</v>
      </c>
      <c r="AS115" s="40" t="str">
        <f t="shared" si="48"/>
        <v/>
      </c>
      <c r="AT115" s="56">
        <f t="shared" si="100"/>
        <v>0</v>
      </c>
      <c r="AU115" s="56" t="str">
        <f t="shared" si="82"/>
        <v/>
      </c>
      <c r="AV115" s="56" t="str">
        <f t="shared" si="50"/>
        <v/>
      </c>
      <c r="AW115" s="56">
        <f t="shared" si="83"/>
        <v>10</v>
      </c>
      <c r="AX115" s="56">
        <f t="shared" si="84"/>
        <v>5</v>
      </c>
      <c r="AY115" s="56">
        <v>5</v>
      </c>
      <c r="AZ115" s="56" t="str">
        <f t="shared" si="85"/>
        <v xml:space="preserve"> </v>
      </c>
      <c r="BA115" s="56">
        <v>108</v>
      </c>
      <c r="BB115" s="56" t="str">
        <f t="shared" si="86"/>
        <v/>
      </c>
      <c r="BC115" s="56" t="str">
        <f t="shared" si="87"/>
        <v>19000100</v>
      </c>
      <c r="BD115" s="56" t="str">
        <f t="shared" si="64"/>
        <v/>
      </c>
      <c r="BE115" s="56" t="str">
        <f t="shared" si="65"/>
        <v/>
      </c>
      <c r="BF115" s="56" t="str">
        <f t="shared" si="81"/>
        <v/>
      </c>
      <c r="BG115" s="56">
        <f t="shared" si="88"/>
        <v>0</v>
      </c>
      <c r="BH115" s="56">
        <f t="shared" si="89"/>
        <v>0</v>
      </c>
      <c r="BI115" s="56" t="str">
        <f t="shared" si="101"/>
        <v/>
      </c>
      <c r="BJ115" s="41" t="str">
        <f t="shared" si="102"/>
        <v/>
      </c>
      <c r="BK115" s="41" t="str">
        <f t="shared" si="103"/>
        <v/>
      </c>
      <c r="BL115" s="41" t="str">
        <f t="shared" si="90"/>
        <v/>
      </c>
      <c r="BM115" s="41" t="str">
        <f t="shared" si="104"/>
        <v/>
      </c>
      <c r="BN115" s="41" t="str">
        <f t="shared" si="105"/>
        <v/>
      </c>
      <c r="BO115" s="41">
        <f t="shared" si="71"/>
        <v>0</v>
      </c>
      <c r="BP115" s="41" t="str">
        <f t="shared" si="106"/>
        <v/>
      </c>
      <c r="BQ115" s="41" t="str">
        <f t="shared" si="107"/>
        <v/>
      </c>
      <c r="BR115" s="41">
        <f t="shared" si="74"/>
        <v>0</v>
      </c>
      <c r="BS115" s="41" t="str">
        <f t="shared" si="37"/>
        <v/>
      </c>
      <c r="BT115" s="41" t="str">
        <f t="shared" si="38"/>
        <v/>
      </c>
      <c r="BU115" s="85" t="str">
        <f t="shared" si="91"/>
        <v>999:99.99</v>
      </c>
      <c r="BV115" s="85" t="str">
        <f t="shared" si="92"/>
        <v>999:99.99</v>
      </c>
      <c r="BW115" s="85" t="str">
        <f t="shared" si="108"/>
        <v>999:99.99</v>
      </c>
      <c r="BX115" s="89" t="str">
        <f t="shared" si="40"/>
        <v>1980/1/1</v>
      </c>
    </row>
    <row r="116" spans="1:76" ht="24.75" customHeight="1" x14ac:dyDescent="0.15">
      <c r="A116" s="120" t="str">
        <f t="shared" si="93"/>
        <v/>
      </c>
      <c r="B116" s="64"/>
      <c r="C116" s="65"/>
      <c r="D116" s="65"/>
      <c r="E116" s="65"/>
      <c r="F116" s="145"/>
      <c r="G116" s="66"/>
      <c r="H116" s="66"/>
      <c r="I116" s="66"/>
      <c r="J116" s="66"/>
      <c r="K116" s="67"/>
      <c r="L116" s="67"/>
      <c r="M116" s="66"/>
      <c r="N116" s="67"/>
      <c r="O116" s="67"/>
      <c r="P116" s="66"/>
      <c r="Q116" s="66"/>
      <c r="R116" s="66"/>
      <c r="S116" s="66"/>
      <c r="T116" s="66"/>
      <c r="U116" s="67"/>
      <c r="V116" s="68"/>
      <c r="W116" s="67"/>
      <c r="X116" s="147" t="str">
        <f t="shared" si="94"/>
        <v/>
      </c>
      <c r="Y116" s="138"/>
      <c r="Z116" s="120" t="str">
        <f t="shared" si="95"/>
        <v/>
      </c>
      <c r="AA116" s="12"/>
      <c r="AB116" s="71">
        <f t="shared" si="96"/>
        <v>0</v>
      </c>
      <c r="AC116" s="71">
        <f t="shared" si="97"/>
        <v>0</v>
      </c>
      <c r="AD116" s="71">
        <f t="shared" si="98"/>
        <v>0</v>
      </c>
      <c r="AE116" s="71">
        <f t="shared" si="99"/>
        <v>0</v>
      </c>
      <c r="AF116" s="71">
        <f t="shared" si="20"/>
        <v>0</v>
      </c>
      <c r="AG116" s="72" t="str">
        <f>IF(F116="","",IF(V116="",申込書!$AB$6,LEFT(V116,2)&amp;RIGHT(V116,3)))</f>
        <v/>
      </c>
      <c r="AH116" s="72" t="str">
        <f t="shared" si="21"/>
        <v/>
      </c>
      <c r="AI116" s="72" t="str">
        <f t="shared" si="22"/>
        <v/>
      </c>
      <c r="AJ116" s="73"/>
      <c r="AK116" s="75"/>
      <c r="AQ116" s="40">
        <v>109</v>
      </c>
      <c r="AR116" s="40">
        <f t="shared" si="47"/>
        <v>0</v>
      </c>
      <c r="AS116" s="40" t="str">
        <f t="shared" si="48"/>
        <v/>
      </c>
      <c r="AT116" s="56">
        <f t="shared" si="100"/>
        <v>0</v>
      </c>
      <c r="AU116" s="56" t="str">
        <f t="shared" si="82"/>
        <v/>
      </c>
      <c r="AV116" s="56" t="str">
        <f t="shared" si="50"/>
        <v/>
      </c>
      <c r="AW116" s="56">
        <f t="shared" si="83"/>
        <v>10</v>
      </c>
      <c r="AX116" s="56">
        <f t="shared" si="84"/>
        <v>5</v>
      </c>
      <c r="AY116" s="56">
        <v>5</v>
      </c>
      <c r="AZ116" s="56" t="str">
        <f t="shared" si="85"/>
        <v xml:space="preserve"> </v>
      </c>
      <c r="BA116" s="56">
        <v>109</v>
      </c>
      <c r="BB116" s="56" t="str">
        <f t="shared" si="86"/>
        <v/>
      </c>
      <c r="BC116" s="56" t="str">
        <f t="shared" si="87"/>
        <v>19000100</v>
      </c>
      <c r="BD116" s="56" t="str">
        <f t="shared" si="64"/>
        <v/>
      </c>
      <c r="BE116" s="56" t="str">
        <f t="shared" si="65"/>
        <v/>
      </c>
      <c r="BF116" s="56" t="str">
        <f t="shared" si="81"/>
        <v/>
      </c>
      <c r="BG116" s="56">
        <f t="shared" si="88"/>
        <v>0</v>
      </c>
      <c r="BH116" s="56">
        <f t="shared" si="89"/>
        <v>0</v>
      </c>
      <c r="BI116" s="56" t="str">
        <f t="shared" si="101"/>
        <v/>
      </c>
      <c r="BJ116" s="41" t="str">
        <f t="shared" si="102"/>
        <v/>
      </c>
      <c r="BK116" s="41" t="str">
        <f t="shared" si="103"/>
        <v/>
      </c>
      <c r="BL116" s="41" t="str">
        <f t="shared" si="90"/>
        <v/>
      </c>
      <c r="BM116" s="41" t="str">
        <f t="shared" si="104"/>
        <v/>
      </c>
      <c r="BN116" s="41" t="str">
        <f t="shared" si="105"/>
        <v/>
      </c>
      <c r="BO116" s="41">
        <f t="shared" si="71"/>
        <v>0</v>
      </c>
      <c r="BP116" s="41" t="str">
        <f t="shared" si="106"/>
        <v/>
      </c>
      <c r="BQ116" s="41" t="str">
        <f t="shared" si="107"/>
        <v/>
      </c>
      <c r="BR116" s="41">
        <f t="shared" si="74"/>
        <v>0</v>
      </c>
      <c r="BS116" s="41" t="str">
        <f t="shared" si="37"/>
        <v/>
      </c>
      <c r="BT116" s="41" t="str">
        <f t="shared" si="38"/>
        <v/>
      </c>
      <c r="BU116" s="85" t="str">
        <f t="shared" si="91"/>
        <v>999:99.99</v>
      </c>
      <c r="BV116" s="85" t="str">
        <f t="shared" si="92"/>
        <v>999:99.99</v>
      </c>
      <c r="BW116" s="85" t="str">
        <f t="shared" si="108"/>
        <v>999:99.99</v>
      </c>
      <c r="BX116" s="89" t="str">
        <f t="shared" si="40"/>
        <v>1980/1/1</v>
      </c>
    </row>
    <row r="117" spans="1:76" ht="24.75" customHeight="1" x14ac:dyDescent="0.15">
      <c r="A117" s="120" t="str">
        <f t="shared" si="93"/>
        <v/>
      </c>
      <c r="B117" s="64"/>
      <c r="C117" s="65"/>
      <c r="D117" s="65"/>
      <c r="E117" s="65"/>
      <c r="F117" s="145"/>
      <c r="G117" s="66"/>
      <c r="H117" s="66"/>
      <c r="I117" s="66"/>
      <c r="J117" s="66"/>
      <c r="K117" s="67"/>
      <c r="L117" s="67"/>
      <c r="M117" s="66"/>
      <c r="N117" s="67"/>
      <c r="O117" s="67"/>
      <c r="P117" s="66"/>
      <c r="Q117" s="66"/>
      <c r="R117" s="66"/>
      <c r="S117" s="66"/>
      <c r="T117" s="66"/>
      <c r="U117" s="67"/>
      <c r="V117" s="68"/>
      <c r="W117" s="67"/>
      <c r="X117" s="147" t="str">
        <f t="shared" si="94"/>
        <v/>
      </c>
      <c r="Y117" s="138"/>
      <c r="Z117" s="120" t="str">
        <f t="shared" si="95"/>
        <v/>
      </c>
      <c r="AA117" s="12"/>
      <c r="AB117" s="71">
        <f t="shared" si="96"/>
        <v>0</v>
      </c>
      <c r="AC117" s="71">
        <f t="shared" si="97"/>
        <v>0</v>
      </c>
      <c r="AD117" s="71">
        <f t="shared" si="98"/>
        <v>0</v>
      </c>
      <c r="AE117" s="71">
        <f t="shared" si="99"/>
        <v>0</v>
      </c>
      <c r="AF117" s="71">
        <f t="shared" si="20"/>
        <v>0</v>
      </c>
      <c r="AG117" s="72" t="str">
        <f>IF(F117="","",IF(V117="",申込書!$AB$6,LEFT(V117,2)&amp;RIGHT(V117,3)))</f>
        <v/>
      </c>
      <c r="AH117" s="72" t="str">
        <f t="shared" si="21"/>
        <v/>
      </c>
      <c r="AI117" s="72" t="str">
        <f t="shared" si="22"/>
        <v/>
      </c>
      <c r="AJ117" s="73"/>
      <c r="AK117" s="75"/>
      <c r="AQ117" s="40">
        <v>110</v>
      </c>
      <c r="AR117" s="40">
        <f t="shared" si="47"/>
        <v>0</v>
      </c>
      <c r="AS117" s="40" t="str">
        <f t="shared" si="48"/>
        <v/>
      </c>
      <c r="AT117" s="56">
        <f t="shared" si="100"/>
        <v>0</v>
      </c>
      <c r="AU117" s="56" t="str">
        <f t="shared" si="82"/>
        <v/>
      </c>
      <c r="AV117" s="56" t="str">
        <f t="shared" si="50"/>
        <v/>
      </c>
      <c r="AW117" s="56">
        <f t="shared" si="83"/>
        <v>10</v>
      </c>
      <c r="AX117" s="56">
        <f t="shared" si="84"/>
        <v>5</v>
      </c>
      <c r="AY117" s="56">
        <v>5</v>
      </c>
      <c r="AZ117" s="56" t="str">
        <f t="shared" si="85"/>
        <v xml:space="preserve"> </v>
      </c>
      <c r="BA117" s="56">
        <v>110</v>
      </c>
      <c r="BB117" s="56" t="str">
        <f t="shared" si="86"/>
        <v/>
      </c>
      <c r="BC117" s="56" t="str">
        <f t="shared" si="87"/>
        <v>19000100</v>
      </c>
      <c r="BD117" s="56" t="str">
        <f t="shared" si="64"/>
        <v/>
      </c>
      <c r="BE117" s="56" t="str">
        <f t="shared" si="65"/>
        <v/>
      </c>
      <c r="BF117" s="56" t="str">
        <f t="shared" si="81"/>
        <v/>
      </c>
      <c r="BG117" s="56">
        <f t="shared" si="88"/>
        <v>0</v>
      </c>
      <c r="BH117" s="56">
        <f t="shared" si="89"/>
        <v>0</v>
      </c>
      <c r="BI117" s="56" t="str">
        <f t="shared" si="101"/>
        <v/>
      </c>
      <c r="BJ117" s="41" t="str">
        <f t="shared" si="102"/>
        <v/>
      </c>
      <c r="BK117" s="41" t="str">
        <f t="shared" si="103"/>
        <v/>
      </c>
      <c r="BL117" s="41" t="str">
        <f t="shared" si="90"/>
        <v/>
      </c>
      <c r="BM117" s="41" t="str">
        <f t="shared" si="104"/>
        <v/>
      </c>
      <c r="BN117" s="41" t="str">
        <f t="shared" si="105"/>
        <v/>
      </c>
      <c r="BO117" s="41">
        <f t="shared" si="71"/>
        <v>0</v>
      </c>
      <c r="BP117" s="41" t="str">
        <f t="shared" si="106"/>
        <v/>
      </c>
      <c r="BQ117" s="41" t="str">
        <f t="shared" si="107"/>
        <v/>
      </c>
      <c r="BR117" s="41">
        <f t="shared" si="74"/>
        <v>0</v>
      </c>
      <c r="BS117" s="41" t="str">
        <f t="shared" si="37"/>
        <v/>
      </c>
      <c r="BT117" s="41" t="str">
        <f t="shared" si="38"/>
        <v/>
      </c>
      <c r="BU117" s="85" t="str">
        <f t="shared" si="91"/>
        <v>999:99.99</v>
      </c>
      <c r="BV117" s="85" t="str">
        <f t="shared" si="92"/>
        <v>999:99.99</v>
      </c>
      <c r="BW117" s="85" t="str">
        <f t="shared" si="108"/>
        <v>999:99.99</v>
      </c>
      <c r="BX117" s="89" t="str">
        <f t="shared" si="40"/>
        <v>1980/1/1</v>
      </c>
    </row>
    <row r="118" spans="1:76" ht="24.75" customHeight="1" x14ac:dyDescent="0.15">
      <c r="A118" s="120" t="str">
        <f t="shared" si="93"/>
        <v/>
      </c>
      <c r="B118" s="64"/>
      <c r="C118" s="65"/>
      <c r="D118" s="65"/>
      <c r="E118" s="65"/>
      <c r="F118" s="145"/>
      <c r="G118" s="66"/>
      <c r="H118" s="66"/>
      <c r="I118" s="66"/>
      <c r="J118" s="66"/>
      <c r="K118" s="67"/>
      <c r="L118" s="67"/>
      <c r="M118" s="66"/>
      <c r="N118" s="67"/>
      <c r="O118" s="67"/>
      <c r="P118" s="66"/>
      <c r="Q118" s="66"/>
      <c r="R118" s="66"/>
      <c r="S118" s="66"/>
      <c r="T118" s="66"/>
      <c r="U118" s="67"/>
      <c r="V118" s="68"/>
      <c r="W118" s="67"/>
      <c r="X118" s="147" t="str">
        <f t="shared" si="94"/>
        <v/>
      </c>
      <c r="Y118" s="138"/>
      <c r="Z118" s="120" t="str">
        <f t="shared" si="95"/>
        <v/>
      </c>
      <c r="AA118" s="12"/>
      <c r="AB118" s="71">
        <f t="shared" si="96"/>
        <v>0</v>
      </c>
      <c r="AC118" s="71">
        <f t="shared" si="97"/>
        <v>0</v>
      </c>
      <c r="AD118" s="71">
        <f t="shared" si="98"/>
        <v>0</v>
      </c>
      <c r="AE118" s="71">
        <f t="shared" si="99"/>
        <v>0</v>
      </c>
      <c r="AF118" s="71">
        <f t="shared" si="20"/>
        <v>0</v>
      </c>
      <c r="AG118" s="72" t="str">
        <f>IF(F118="","",IF(V118="",申込書!$AB$6,LEFT(V118,2)&amp;RIGHT(V118,3)))</f>
        <v/>
      </c>
      <c r="AH118" s="72" t="str">
        <f t="shared" si="21"/>
        <v/>
      </c>
      <c r="AI118" s="72" t="str">
        <f t="shared" si="22"/>
        <v/>
      </c>
      <c r="AJ118" s="73"/>
      <c r="AK118" s="75"/>
      <c r="AQ118" s="40">
        <v>111</v>
      </c>
      <c r="AR118" s="40">
        <f t="shared" si="47"/>
        <v>0</v>
      </c>
      <c r="AS118" s="40" t="str">
        <f t="shared" si="48"/>
        <v/>
      </c>
      <c r="AT118" s="56">
        <f t="shared" si="100"/>
        <v>0</v>
      </c>
      <c r="AU118" s="56" t="str">
        <f t="shared" si="82"/>
        <v/>
      </c>
      <c r="AV118" s="56" t="str">
        <f t="shared" si="50"/>
        <v/>
      </c>
      <c r="AW118" s="56">
        <f t="shared" si="83"/>
        <v>10</v>
      </c>
      <c r="AX118" s="56">
        <f t="shared" si="84"/>
        <v>5</v>
      </c>
      <c r="AY118" s="56">
        <v>5</v>
      </c>
      <c r="AZ118" s="56" t="str">
        <f t="shared" si="85"/>
        <v xml:space="preserve"> </v>
      </c>
      <c r="BA118" s="56">
        <v>111</v>
      </c>
      <c r="BB118" s="56" t="str">
        <f t="shared" si="86"/>
        <v/>
      </c>
      <c r="BC118" s="56" t="str">
        <f t="shared" si="87"/>
        <v>19000100</v>
      </c>
      <c r="BD118" s="56" t="str">
        <f t="shared" si="64"/>
        <v/>
      </c>
      <c r="BE118" s="56" t="str">
        <f t="shared" si="65"/>
        <v/>
      </c>
      <c r="BF118" s="56" t="str">
        <f t="shared" si="81"/>
        <v/>
      </c>
      <c r="BG118" s="56">
        <f t="shared" si="88"/>
        <v>0</v>
      </c>
      <c r="BH118" s="56">
        <f t="shared" si="89"/>
        <v>0</v>
      </c>
      <c r="BI118" s="56" t="str">
        <f t="shared" si="101"/>
        <v/>
      </c>
      <c r="BJ118" s="41" t="str">
        <f t="shared" si="102"/>
        <v/>
      </c>
      <c r="BK118" s="41" t="str">
        <f t="shared" si="103"/>
        <v/>
      </c>
      <c r="BL118" s="41" t="str">
        <f t="shared" si="90"/>
        <v/>
      </c>
      <c r="BM118" s="41" t="str">
        <f t="shared" si="104"/>
        <v/>
      </c>
      <c r="BN118" s="41" t="str">
        <f t="shared" si="105"/>
        <v/>
      </c>
      <c r="BO118" s="41">
        <f t="shared" si="71"/>
        <v>0</v>
      </c>
      <c r="BP118" s="41" t="str">
        <f t="shared" si="106"/>
        <v/>
      </c>
      <c r="BQ118" s="41" t="str">
        <f t="shared" si="107"/>
        <v/>
      </c>
      <c r="BR118" s="41">
        <f t="shared" si="74"/>
        <v>0</v>
      </c>
      <c r="BS118" s="41" t="str">
        <f t="shared" si="37"/>
        <v/>
      </c>
      <c r="BT118" s="41" t="str">
        <f t="shared" si="38"/>
        <v/>
      </c>
      <c r="BU118" s="85" t="str">
        <f t="shared" si="91"/>
        <v>999:99.99</v>
      </c>
      <c r="BV118" s="85" t="str">
        <f t="shared" si="92"/>
        <v>999:99.99</v>
      </c>
      <c r="BW118" s="85" t="str">
        <f t="shared" si="108"/>
        <v>999:99.99</v>
      </c>
      <c r="BX118" s="89" t="str">
        <f t="shared" si="40"/>
        <v>1980/1/1</v>
      </c>
    </row>
    <row r="119" spans="1:76" ht="24.75" customHeight="1" x14ac:dyDescent="0.15">
      <c r="A119" s="120" t="str">
        <f t="shared" si="93"/>
        <v/>
      </c>
      <c r="B119" s="64"/>
      <c r="C119" s="65"/>
      <c r="D119" s="65"/>
      <c r="E119" s="65"/>
      <c r="F119" s="145"/>
      <c r="G119" s="66"/>
      <c r="H119" s="66"/>
      <c r="I119" s="66"/>
      <c r="J119" s="66"/>
      <c r="K119" s="67"/>
      <c r="L119" s="67"/>
      <c r="M119" s="66"/>
      <c r="N119" s="67"/>
      <c r="O119" s="67"/>
      <c r="P119" s="66"/>
      <c r="Q119" s="66"/>
      <c r="R119" s="66"/>
      <c r="S119" s="66"/>
      <c r="T119" s="66"/>
      <c r="U119" s="67"/>
      <c r="V119" s="68"/>
      <c r="W119" s="67"/>
      <c r="X119" s="147" t="str">
        <f t="shared" si="94"/>
        <v/>
      </c>
      <c r="Y119" s="138"/>
      <c r="Z119" s="120" t="str">
        <f t="shared" si="95"/>
        <v/>
      </c>
      <c r="AA119" s="12"/>
      <c r="AB119" s="71">
        <f t="shared" si="96"/>
        <v>0</v>
      </c>
      <c r="AC119" s="71">
        <f t="shared" si="97"/>
        <v>0</v>
      </c>
      <c r="AD119" s="71">
        <f t="shared" si="98"/>
        <v>0</v>
      </c>
      <c r="AE119" s="71">
        <f t="shared" si="99"/>
        <v>0</v>
      </c>
      <c r="AF119" s="71">
        <f t="shared" si="20"/>
        <v>0</v>
      </c>
      <c r="AG119" s="72" t="str">
        <f>IF(F119="","",IF(V119="",申込書!$AB$6,LEFT(V119,2)&amp;RIGHT(V119,3)))</f>
        <v/>
      </c>
      <c r="AH119" s="72" t="str">
        <f t="shared" si="21"/>
        <v/>
      </c>
      <c r="AI119" s="72" t="str">
        <f t="shared" si="22"/>
        <v/>
      </c>
      <c r="AJ119" s="73"/>
      <c r="AK119" s="75"/>
      <c r="AQ119" s="40">
        <v>112</v>
      </c>
      <c r="AR119" s="40">
        <f t="shared" ref="AR119:AR182" si="109">IF(OR(AU119="",BH119=5),AR118,AR118+1)</f>
        <v>0</v>
      </c>
      <c r="AS119" s="40" t="str">
        <f t="shared" si="48"/>
        <v/>
      </c>
      <c r="AT119" s="56">
        <f t="shared" si="100"/>
        <v>0</v>
      </c>
      <c r="AU119" s="56" t="str">
        <f t="shared" si="82"/>
        <v/>
      </c>
      <c r="AV119" s="56" t="str">
        <f t="shared" si="50"/>
        <v/>
      </c>
      <c r="AW119" s="56">
        <f t="shared" si="83"/>
        <v>10</v>
      </c>
      <c r="AX119" s="56">
        <f t="shared" si="84"/>
        <v>5</v>
      </c>
      <c r="AY119" s="56">
        <v>5</v>
      </c>
      <c r="AZ119" s="56" t="str">
        <f t="shared" si="85"/>
        <v xml:space="preserve"> </v>
      </c>
      <c r="BA119" s="56">
        <v>112</v>
      </c>
      <c r="BB119" s="56" t="str">
        <f t="shared" si="86"/>
        <v/>
      </c>
      <c r="BC119" s="56" t="str">
        <f t="shared" si="87"/>
        <v>19000100</v>
      </c>
      <c r="BD119" s="56" t="str">
        <f t="shared" si="64"/>
        <v/>
      </c>
      <c r="BE119" s="56" t="str">
        <f t="shared" si="65"/>
        <v/>
      </c>
      <c r="BF119" s="56" t="str">
        <f t="shared" si="81"/>
        <v/>
      </c>
      <c r="BG119" s="56">
        <f t="shared" si="88"/>
        <v>0</v>
      </c>
      <c r="BH119" s="56">
        <f t="shared" si="89"/>
        <v>0</v>
      </c>
      <c r="BI119" s="56" t="str">
        <f t="shared" si="101"/>
        <v/>
      </c>
      <c r="BJ119" s="41" t="str">
        <f t="shared" si="102"/>
        <v/>
      </c>
      <c r="BK119" s="41" t="str">
        <f>IF(M119="","",VLOOKUP(M119,$AL$18:$AO$28,2,0)+IF(AY119=0,1,0))</f>
        <v/>
      </c>
      <c r="BL119" s="41" t="str">
        <f t="shared" si="90"/>
        <v/>
      </c>
      <c r="BM119" s="41" t="str">
        <f t="shared" si="104"/>
        <v/>
      </c>
      <c r="BN119" s="41" t="str">
        <f t="shared" si="105"/>
        <v/>
      </c>
      <c r="BO119" s="41">
        <f t="shared" si="71"/>
        <v>0</v>
      </c>
      <c r="BP119" s="41" t="str">
        <f t="shared" si="106"/>
        <v/>
      </c>
      <c r="BQ119" s="41" t="str">
        <f t="shared" si="107"/>
        <v/>
      </c>
      <c r="BR119" s="41">
        <f t="shared" si="74"/>
        <v>0</v>
      </c>
      <c r="BS119" s="41" t="str">
        <f t="shared" si="37"/>
        <v/>
      </c>
      <c r="BT119" s="41" t="str">
        <f t="shared" si="38"/>
        <v/>
      </c>
      <c r="BU119" s="85" t="str">
        <f t="shared" si="91"/>
        <v>999:99.99</v>
      </c>
      <c r="BV119" s="85" t="str">
        <f t="shared" si="92"/>
        <v>999:99.99</v>
      </c>
      <c r="BW119" s="85" t="str">
        <f t="shared" si="108"/>
        <v>999:99.99</v>
      </c>
      <c r="BX119" s="89" t="str">
        <f t="shared" si="40"/>
        <v>1980/1/1</v>
      </c>
    </row>
    <row r="120" spans="1:76" ht="24.75" customHeight="1" x14ac:dyDescent="0.15">
      <c r="A120" s="120" t="str">
        <f t="shared" si="93"/>
        <v/>
      </c>
      <c r="B120" s="64"/>
      <c r="C120" s="65"/>
      <c r="D120" s="65"/>
      <c r="E120" s="65"/>
      <c r="F120" s="145"/>
      <c r="G120" s="66"/>
      <c r="H120" s="66"/>
      <c r="I120" s="66"/>
      <c r="J120" s="66"/>
      <c r="K120" s="67"/>
      <c r="L120" s="67"/>
      <c r="M120" s="66"/>
      <c r="N120" s="67"/>
      <c r="O120" s="67"/>
      <c r="P120" s="66"/>
      <c r="Q120" s="66"/>
      <c r="R120" s="66"/>
      <c r="S120" s="66"/>
      <c r="T120" s="66"/>
      <c r="U120" s="67"/>
      <c r="V120" s="68"/>
      <c r="W120" s="67"/>
      <c r="X120" s="147" t="str">
        <f t="shared" si="94"/>
        <v/>
      </c>
      <c r="Y120" s="138"/>
      <c r="Z120" s="120" t="str">
        <f t="shared" si="95"/>
        <v/>
      </c>
      <c r="AA120" s="12"/>
      <c r="AB120" s="71">
        <f t="shared" si="96"/>
        <v>0</v>
      </c>
      <c r="AC120" s="71">
        <f t="shared" si="97"/>
        <v>0</v>
      </c>
      <c r="AD120" s="71">
        <f t="shared" si="98"/>
        <v>0</v>
      </c>
      <c r="AE120" s="71">
        <f t="shared" si="99"/>
        <v>0</v>
      </c>
      <c r="AF120" s="71">
        <f t="shared" si="20"/>
        <v>0</v>
      </c>
      <c r="AG120" s="72" t="str">
        <f>IF(F120="","",IF(V120="",申込書!$AB$6,LEFT(V120,2)&amp;RIGHT(V120,3)))</f>
        <v/>
      </c>
      <c r="AH120" s="72" t="str">
        <f t="shared" si="21"/>
        <v/>
      </c>
      <c r="AI120" s="72" t="str">
        <f t="shared" si="22"/>
        <v/>
      </c>
      <c r="AJ120" s="73"/>
      <c r="AK120" s="75"/>
      <c r="AQ120" s="40">
        <v>113</v>
      </c>
      <c r="AR120" s="40">
        <f t="shared" si="109"/>
        <v>0</v>
      </c>
      <c r="AS120" s="40" t="str">
        <f t="shared" si="48"/>
        <v/>
      </c>
      <c r="AT120" s="56">
        <f t="shared" si="100"/>
        <v>0</v>
      </c>
      <c r="AU120" s="56" t="str">
        <f t="shared" si="82"/>
        <v/>
      </c>
      <c r="AV120" s="56" t="str">
        <f t="shared" si="50"/>
        <v/>
      </c>
      <c r="AW120" s="56">
        <f t="shared" si="83"/>
        <v>10</v>
      </c>
      <c r="AX120" s="56">
        <f t="shared" si="84"/>
        <v>5</v>
      </c>
      <c r="AY120" s="56">
        <v>5</v>
      </c>
      <c r="AZ120" s="56" t="str">
        <f t="shared" si="85"/>
        <v xml:space="preserve"> </v>
      </c>
      <c r="BA120" s="56">
        <v>113</v>
      </c>
      <c r="BB120" s="56" t="str">
        <f t="shared" si="86"/>
        <v/>
      </c>
      <c r="BC120" s="56" t="str">
        <f t="shared" si="87"/>
        <v>19000100</v>
      </c>
      <c r="BD120" s="56" t="str">
        <f t="shared" si="64"/>
        <v/>
      </c>
      <c r="BE120" s="56" t="str">
        <f t="shared" si="65"/>
        <v/>
      </c>
      <c r="BF120" s="56" t="str">
        <f t="shared" si="81"/>
        <v/>
      </c>
      <c r="BG120" s="56">
        <f t="shared" si="88"/>
        <v>0</v>
      </c>
      <c r="BH120" s="56">
        <f t="shared" si="89"/>
        <v>0</v>
      </c>
      <c r="BI120" s="56" t="str">
        <f t="shared" si="101"/>
        <v/>
      </c>
      <c r="BJ120" s="41" t="str">
        <f t="shared" si="102"/>
        <v/>
      </c>
      <c r="BK120" s="41" t="str">
        <f t="shared" si="103"/>
        <v/>
      </c>
      <c r="BL120" s="41" t="str">
        <f t="shared" si="90"/>
        <v/>
      </c>
      <c r="BM120" s="41" t="str">
        <f t="shared" si="104"/>
        <v/>
      </c>
      <c r="BN120" s="41" t="str">
        <f t="shared" si="105"/>
        <v/>
      </c>
      <c r="BO120" s="41">
        <f t="shared" si="71"/>
        <v>0</v>
      </c>
      <c r="BP120" s="41" t="str">
        <f t="shared" si="106"/>
        <v/>
      </c>
      <c r="BQ120" s="41" t="str">
        <f t="shared" si="107"/>
        <v/>
      </c>
      <c r="BR120" s="41">
        <f t="shared" si="74"/>
        <v>0</v>
      </c>
      <c r="BS120" s="41" t="str">
        <f t="shared" si="37"/>
        <v/>
      </c>
      <c r="BT120" s="41" t="str">
        <f t="shared" si="38"/>
        <v/>
      </c>
      <c r="BU120" s="85" t="str">
        <f t="shared" si="91"/>
        <v>999:99.99</v>
      </c>
      <c r="BV120" s="85" t="str">
        <f t="shared" si="92"/>
        <v>999:99.99</v>
      </c>
      <c r="BW120" s="85" t="str">
        <f t="shared" si="108"/>
        <v>999:99.99</v>
      </c>
      <c r="BX120" s="89" t="str">
        <f t="shared" si="40"/>
        <v>1980/1/1</v>
      </c>
    </row>
    <row r="121" spans="1:76" ht="24.75" customHeight="1" x14ac:dyDescent="0.15">
      <c r="A121" s="120" t="str">
        <f t="shared" si="93"/>
        <v/>
      </c>
      <c r="B121" s="64"/>
      <c r="C121" s="65"/>
      <c r="D121" s="65"/>
      <c r="E121" s="65"/>
      <c r="F121" s="145"/>
      <c r="G121" s="66"/>
      <c r="H121" s="66"/>
      <c r="I121" s="66"/>
      <c r="J121" s="66"/>
      <c r="K121" s="67"/>
      <c r="L121" s="67"/>
      <c r="M121" s="66"/>
      <c r="N121" s="67"/>
      <c r="O121" s="67"/>
      <c r="P121" s="66"/>
      <c r="Q121" s="66"/>
      <c r="R121" s="66"/>
      <c r="S121" s="66"/>
      <c r="T121" s="66"/>
      <c r="U121" s="67"/>
      <c r="V121" s="68"/>
      <c r="W121" s="67"/>
      <c r="X121" s="147" t="str">
        <f t="shared" si="94"/>
        <v/>
      </c>
      <c r="Y121" s="138"/>
      <c r="Z121" s="120" t="str">
        <f t="shared" si="95"/>
        <v/>
      </c>
      <c r="AA121" s="12"/>
      <c r="AB121" s="71">
        <f t="shared" si="96"/>
        <v>0</v>
      </c>
      <c r="AC121" s="71">
        <f t="shared" si="97"/>
        <v>0</v>
      </c>
      <c r="AD121" s="71">
        <f t="shared" si="98"/>
        <v>0</v>
      </c>
      <c r="AE121" s="71">
        <f t="shared" si="99"/>
        <v>0</v>
      </c>
      <c r="AF121" s="71">
        <f t="shared" ref="AF121:AF184" si="110">IF(J121="",0,IF(J121=M121,1,IF(M121="",0,IF(J121=P121,1,IF(M121=P121,1,0)))))</f>
        <v>0</v>
      </c>
      <c r="AG121" s="72" t="str">
        <f>IF(F121="","",IF(V121="",申込書!$AB$6,LEFT(V121,2)&amp;RIGHT(V121,3)))</f>
        <v/>
      </c>
      <c r="AH121" s="72" t="str">
        <f t="shared" ref="AH121:AH184" si="111">IF(OR(F121="",V121=""),"",LEFT(V121,2)&amp;RIGHT(V121,3))</f>
        <v/>
      </c>
      <c r="AI121" s="72" t="str">
        <f t="shared" ref="AI121:AI184" si="112">IF(OR(G121="",W121=""),"",W121)</f>
        <v/>
      </c>
      <c r="AJ121" s="73"/>
      <c r="AK121" s="75"/>
      <c r="AQ121" s="40">
        <v>114</v>
      </c>
      <c r="AR121" s="40">
        <f t="shared" si="109"/>
        <v>0</v>
      </c>
      <c r="AS121" s="40" t="str">
        <f t="shared" si="48"/>
        <v/>
      </c>
      <c r="AT121" s="56">
        <f t="shared" si="100"/>
        <v>0</v>
      </c>
      <c r="AU121" s="56" t="str">
        <f t="shared" si="82"/>
        <v/>
      </c>
      <c r="AV121" s="56" t="str">
        <f t="shared" si="50"/>
        <v/>
      </c>
      <c r="AW121" s="56">
        <f t="shared" si="83"/>
        <v>10</v>
      </c>
      <c r="AX121" s="56">
        <f t="shared" si="84"/>
        <v>5</v>
      </c>
      <c r="AY121" s="56">
        <v>5</v>
      </c>
      <c r="AZ121" s="56" t="str">
        <f t="shared" si="85"/>
        <v xml:space="preserve"> </v>
      </c>
      <c r="BA121" s="56">
        <v>114</v>
      </c>
      <c r="BB121" s="56" t="str">
        <f t="shared" si="86"/>
        <v/>
      </c>
      <c r="BC121" s="56" t="str">
        <f t="shared" si="87"/>
        <v>19000100</v>
      </c>
      <c r="BD121" s="56" t="str">
        <f t="shared" si="64"/>
        <v/>
      </c>
      <c r="BE121" s="56" t="str">
        <f t="shared" si="65"/>
        <v/>
      </c>
      <c r="BF121" s="56" t="str">
        <f t="shared" si="81"/>
        <v/>
      </c>
      <c r="BG121" s="56">
        <f t="shared" si="88"/>
        <v>0</v>
      </c>
      <c r="BH121" s="56">
        <f t="shared" si="89"/>
        <v>0</v>
      </c>
      <c r="BI121" s="56" t="str">
        <f t="shared" si="101"/>
        <v/>
      </c>
      <c r="BJ121" s="41" t="str">
        <f t="shared" si="102"/>
        <v/>
      </c>
      <c r="BK121" s="41" t="str">
        <f t="shared" si="103"/>
        <v/>
      </c>
      <c r="BL121" s="41" t="str">
        <f t="shared" si="90"/>
        <v/>
      </c>
      <c r="BM121" s="41" t="str">
        <f t="shared" si="104"/>
        <v/>
      </c>
      <c r="BN121" s="41" t="str">
        <f t="shared" si="105"/>
        <v/>
      </c>
      <c r="BO121" s="41">
        <f t="shared" si="71"/>
        <v>0</v>
      </c>
      <c r="BP121" s="41" t="str">
        <f t="shared" si="106"/>
        <v/>
      </c>
      <c r="BQ121" s="41" t="str">
        <f t="shared" si="107"/>
        <v/>
      </c>
      <c r="BR121" s="41">
        <f t="shared" si="74"/>
        <v>0</v>
      </c>
      <c r="BS121" s="41" t="str">
        <f t="shared" ref="BS121:BS184" si="113">IF(P121="","",VLOOKUP(P121,$AL$6:$AO$16,3,0))</f>
        <v/>
      </c>
      <c r="BT121" s="41" t="str">
        <f t="shared" ref="BT121:BT184" si="114">IF(P121="","",VLOOKUP(P121,$AL$6:$AO$16,4,0))</f>
        <v/>
      </c>
      <c r="BU121" s="85" t="str">
        <f t="shared" si="91"/>
        <v>999:99.99</v>
      </c>
      <c r="BV121" s="85" t="str">
        <f t="shared" si="92"/>
        <v>999:99.99</v>
      </c>
      <c r="BW121" s="85" t="str">
        <f t="shared" si="108"/>
        <v>999:99.99</v>
      </c>
      <c r="BX121" s="89" t="str">
        <f t="shared" ref="BX121:BX184" si="115">IF(B121="","1980/1/1",B121)</f>
        <v>1980/1/1</v>
      </c>
    </row>
    <row r="122" spans="1:76" ht="24.75" customHeight="1" x14ac:dyDescent="0.15">
      <c r="A122" s="120" t="str">
        <f t="shared" si="93"/>
        <v/>
      </c>
      <c r="B122" s="64"/>
      <c r="C122" s="65"/>
      <c r="D122" s="65"/>
      <c r="E122" s="65"/>
      <c r="F122" s="145"/>
      <c r="G122" s="66"/>
      <c r="H122" s="66"/>
      <c r="I122" s="66"/>
      <c r="J122" s="66"/>
      <c r="K122" s="67"/>
      <c r="L122" s="67"/>
      <c r="M122" s="66"/>
      <c r="N122" s="67"/>
      <c r="O122" s="67"/>
      <c r="P122" s="66"/>
      <c r="Q122" s="66"/>
      <c r="R122" s="66"/>
      <c r="S122" s="66"/>
      <c r="T122" s="66"/>
      <c r="U122" s="67"/>
      <c r="V122" s="68"/>
      <c r="W122" s="67"/>
      <c r="X122" s="147" t="str">
        <f t="shared" si="94"/>
        <v/>
      </c>
      <c r="Y122" s="138"/>
      <c r="Z122" s="120" t="str">
        <f t="shared" si="95"/>
        <v/>
      </c>
      <c r="AA122" s="12"/>
      <c r="AB122" s="71">
        <f t="shared" si="96"/>
        <v>0</v>
      </c>
      <c r="AC122" s="71">
        <f t="shared" si="97"/>
        <v>0</v>
      </c>
      <c r="AD122" s="71">
        <f t="shared" si="98"/>
        <v>0</v>
      </c>
      <c r="AE122" s="71">
        <f t="shared" si="99"/>
        <v>0</v>
      </c>
      <c r="AF122" s="71">
        <f t="shared" si="110"/>
        <v>0</v>
      </c>
      <c r="AG122" s="72" t="str">
        <f>IF(F122="","",IF(V122="",申込書!$AB$6,LEFT(V122,2)&amp;RIGHT(V122,3)))</f>
        <v/>
      </c>
      <c r="AH122" s="72" t="str">
        <f t="shared" si="111"/>
        <v/>
      </c>
      <c r="AI122" s="72" t="str">
        <f t="shared" si="112"/>
        <v/>
      </c>
      <c r="AJ122" s="73"/>
      <c r="AK122" s="75"/>
      <c r="AQ122" s="40">
        <v>115</v>
      </c>
      <c r="AR122" s="40">
        <f t="shared" si="109"/>
        <v>0</v>
      </c>
      <c r="AS122" s="40" t="str">
        <f t="shared" si="48"/>
        <v/>
      </c>
      <c r="AT122" s="56">
        <f t="shared" si="100"/>
        <v>0</v>
      </c>
      <c r="AU122" s="56" t="str">
        <f t="shared" si="82"/>
        <v/>
      </c>
      <c r="AV122" s="56" t="str">
        <f t="shared" si="50"/>
        <v/>
      </c>
      <c r="AW122" s="56">
        <f t="shared" si="83"/>
        <v>10</v>
      </c>
      <c r="AX122" s="56">
        <f t="shared" si="84"/>
        <v>5</v>
      </c>
      <c r="AY122" s="56">
        <v>5</v>
      </c>
      <c r="AZ122" s="56" t="str">
        <f t="shared" si="85"/>
        <v xml:space="preserve"> </v>
      </c>
      <c r="BA122" s="56">
        <v>115</v>
      </c>
      <c r="BB122" s="56" t="str">
        <f t="shared" si="86"/>
        <v/>
      </c>
      <c r="BC122" s="56" t="str">
        <f t="shared" si="87"/>
        <v>19000100</v>
      </c>
      <c r="BD122" s="56" t="str">
        <f t="shared" si="64"/>
        <v/>
      </c>
      <c r="BE122" s="56" t="str">
        <f t="shared" si="65"/>
        <v/>
      </c>
      <c r="BF122" s="56" t="str">
        <f t="shared" si="81"/>
        <v/>
      </c>
      <c r="BG122" s="56">
        <f t="shared" si="88"/>
        <v>0</v>
      </c>
      <c r="BH122" s="56">
        <f t="shared" si="89"/>
        <v>0</v>
      </c>
      <c r="BI122" s="56" t="str">
        <f t="shared" si="101"/>
        <v/>
      </c>
      <c r="BJ122" s="41" t="str">
        <f t="shared" si="102"/>
        <v/>
      </c>
      <c r="BK122" s="41" t="str">
        <f t="shared" si="103"/>
        <v/>
      </c>
      <c r="BL122" s="41" t="str">
        <f t="shared" si="90"/>
        <v/>
      </c>
      <c r="BM122" s="41" t="str">
        <f t="shared" si="104"/>
        <v/>
      </c>
      <c r="BN122" s="41" t="str">
        <f t="shared" si="105"/>
        <v/>
      </c>
      <c r="BO122" s="41">
        <f t="shared" si="71"/>
        <v>0</v>
      </c>
      <c r="BP122" s="41" t="str">
        <f t="shared" si="106"/>
        <v/>
      </c>
      <c r="BQ122" s="41" t="str">
        <f t="shared" si="107"/>
        <v/>
      </c>
      <c r="BR122" s="41">
        <f t="shared" si="74"/>
        <v>0</v>
      </c>
      <c r="BS122" s="41" t="str">
        <f t="shared" si="113"/>
        <v/>
      </c>
      <c r="BT122" s="41" t="str">
        <f t="shared" si="114"/>
        <v/>
      </c>
      <c r="BU122" s="85" t="str">
        <f t="shared" si="91"/>
        <v>999:99.99</v>
      </c>
      <c r="BV122" s="85" t="str">
        <f t="shared" si="92"/>
        <v>999:99.99</v>
      </c>
      <c r="BW122" s="85" t="str">
        <f t="shared" si="108"/>
        <v>999:99.99</v>
      </c>
      <c r="BX122" s="89" t="str">
        <f t="shared" si="115"/>
        <v>1980/1/1</v>
      </c>
    </row>
    <row r="123" spans="1:76" ht="24.75" customHeight="1" x14ac:dyDescent="0.15">
      <c r="A123" s="120" t="str">
        <f t="shared" si="93"/>
        <v/>
      </c>
      <c r="B123" s="64"/>
      <c r="C123" s="65"/>
      <c r="D123" s="65"/>
      <c r="E123" s="65"/>
      <c r="F123" s="145"/>
      <c r="G123" s="66"/>
      <c r="H123" s="66"/>
      <c r="I123" s="66"/>
      <c r="J123" s="66"/>
      <c r="K123" s="67"/>
      <c r="L123" s="67"/>
      <c r="M123" s="66"/>
      <c r="N123" s="67"/>
      <c r="O123" s="67"/>
      <c r="P123" s="66"/>
      <c r="Q123" s="66"/>
      <c r="R123" s="66"/>
      <c r="S123" s="66"/>
      <c r="T123" s="66"/>
      <c r="U123" s="67"/>
      <c r="V123" s="68"/>
      <c r="W123" s="67"/>
      <c r="X123" s="147" t="str">
        <f t="shared" si="94"/>
        <v/>
      </c>
      <c r="Y123" s="138"/>
      <c r="Z123" s="120" t="str">
        <f t="shared" si="95"/>
        <v/>
      </c>
      <c r="AA123" s="12"/>
      <c r="AB123" s="71">
        <f t="shared" si="96"/>
        <v>0</v>
      </c>
      <c r="AC123" s="71">
        <f t="shared" si="97"/>
        <v>0</v>
      </c>
      <c r="AD123" s="71">
        <f t="shared" si="98"/>
        <v>0</v>
      </c>
      <c r="AE123" s="71">
        <f t="shared" si="99"/>
        <v>0</v>
      </c>
      <c r="AF123" s="71">
        <f t="shared" si="110"/>
        <v>0</v>
      </c>
      <c r="AG123" s="72" t="str">
        <f>IF(F123="","",IF(V123="",申込書!$AB$6,LEFT(V123,2)&amp;RIGHT(V123,3)))</f>
        <v/>
      </c>
      <c r="AH123" s="72" t="str">
        <f t="shared" si="111"/>
        <v/>
      </c>
      <c r="AI123" s="72" t="str">
        <f t="shared" si="112"/>
        <v/>
      </c>
      <c r="AJ123" s="73"/>
      <c r="AK123" s="75"/>
      <c r="AQ123" s="40">
        <v>116</v>
      </c>
      <c r="AR123" s="40">
        <f t="shared" si="109"/>
        <v>0</v>
      </c>
      <c r="AS123" s="40" t="str">
        <f t="shared" si="48"/>
        <v/>
      </c>
      <c r="AT123" s="56">
        <f t="shared" si="100"/>
        <v>0</v>
      </c>
      <c r="AU123" s="56" t="str">
        <f t="shared" si="82"/>
        <v/>
      </c>
      <c r="AV123" s="56" t="str">
        <f t="shared" si="50"/>
        <v/>
      </c>
      <c r="AW123" s="56">
        <f t="shared" si="83"/>
        <v>10</v>
      </c>
      <c r="AX123" s="56">
        <f t="shared" si="84"/>
        <v>5</v>
      </c>
      <c r="AY123" s="56">
        <v>5</v>
      </c>
      <c r="AZ123" s="56" t="str">
        <f t="shared" si="85"/>
        <v xml:space="preserve"> </v>
      </c>
      <c r="BA123" s="56">
        <v>116</v>
      </c>
      <c r="BB123" s="56" t="str">
        <f t="shared" si="86"/>
        <v/>
      </c>
      <c r="BC123" s="56" t="str">
        <f t="shared" si="87"/>
        <v>19000100</v>
      </c>
      <c r="BD123" s="56" t="str">
        <f t="shared" si="64"/>
        <v/>
      </c>
      <c r="BE123" s="56" t="str">
        <f t="shared" si="65"/>
        <v/>
      </c>
      <c r="BF123" s="56" t="str">
        <f t="shared" si="81"/>
        <v/>
      </c>
      <c r="BG123" s="56">
        <f t="shared" si="88"/>
        <v>0</v>
      </c>
      <c r="BH123" s="56">
        <f t="shared" si="89"/>
        <v>0</v>
      </c>
      <c r="BI123" s="56" t="str">
        <f t="shared" si="101"/>
        <v/>
      </c>
      <c r="BJ123" s="41" t="str">
        <f t="shared" si="102"/>
        <v/>
      </c>
      <c r="BK123" s="41" t="str">
        <f t="shared" si="103"/>
        <v/>
      </c>
      <c r="BL123" s="41" t="str">
        <f t="shared" si="90"/>
        <v/>
      </c>
      <c r="BM123" s="41" t="str">
        <f t="shared" si="104"/>
        <v/>
      </c>
      <c r="BN123" s="41" t="str">
        <f t="shared" si="105"/>
        <v/>
      </c>
      <c r="BO123" s="41">
        <f t="shared" si="71"/>
        <v>0</v>
      </c>
      <c r="BP123" s="41" t="str">
        <f t="shared" si="106"/>
        <v/>
      </c>
      <c r="BQ123" s="41" t="str">
        <f t="shared" si="107"/>
        <v/>
      </c>
      <c r="BR123" s="41">
        <f t="shared" si="74"/>
        <v>0</v>
      </c>
      <c r="BS123" s="41" t="str">
        <f t="shared" si="113"/>
        <v/>
      </c>
      <c r="BT123" s="41" t="str">
        <f t="shared" si="114"/>
        <v/>
      </c>
      <c r="BU123" s="85" t="str">
        <f t="shared" si="91"/>
        <v>999:99.99</v>
      </c>
      <c r="BV123" s="85" t="str">
        <f t="shared" si="92"/>
        <v>999:99.99</v>
      </c>
      <c r="BW123" s="85" t="str">
        <f t="shared" si="108"/>
        <v>999:99.99</v>
      </c>
      <c r="BX123" s="89" t="str">
        <f t="shared" si="115"/>
        <v>1980/1/1</v>
      </c>
    </row>
    <row r="124" spans="1:76" ht="24.75" customHeight="1" x14ac:dyDescent="0.15">
      <c r="A124" s="120" t="str">
        <f t="shared" si="93"/>
        <v/>
      </c>
      <c r="B124" s="64"/>
      <c r="C124" s="65"/>
      <c r="D124" s="65"/>
      <c r="E124" s="65"/>
      <c r="F124" s="145"/>
      <c r="G124" s="66"/>
      <c r="H124" s="66"/>
      <c r="I124" s="66"/>
      <c r="J124" s="66"/>
      <c r="K124" s="67"/>
      <c r="L124" s="67"/>
      <c r="M124" s="66"/>
      <c r="N124" s="67"/>
      <c r="O124" s="67"/>
      <c r="P124" s="66"/>
      <c r="Q124" s="66"/>
      <c r="R124" s="66"/>
      <c r="S124" s="66"/>
      <c r="T124" s="66"/>
      <c r="U124" s="67"/>
      <c r="V124" s="68"/>
      <c r="W124" s="67"/>
      <c r="X124" s="147" t="str">
        <f t="shared" si="94"/>
        <v/>
      </c>
      <c r="Y124" s="138"/>
      <c r="Z124" s="120" t="str">
        <f t="shared" si="95"/>
        <v/>
      </c>
      <c r="AA124" s="12"/>
      <c r="AB124" s="71">
        <f t="shared" si="96"/>
        <v>0</v>
      </c>
      <c r="AC124" s="71">
        <f t="shared" si="97"/>
        <v>0</v>
      </c>
      <c r="AD124" s="71">
        <f t="shared" si="98"/>
        <v>0</v>
      </c>
      <c r="AE124" s="71">
        <f t="shared" si="99"/>
        <v>0</v>
      </c>
      <c r="AF124" s="71">
        <f t="shared" si="110"/>
        <v>0</v>
      </c>
      <c r="AG124" s="72" t="str">
        <f>IF(F124="","",IF(V124="",申込書!$AB$6,LEFT(V124,2)&amp;RIGHT(V124,3)))</f>
        <v/>
      </c>
      <c r="AH124" s="72" t="str">
        <f t="shared" si="111"/>
        <v/>
      </c>
      <c r="AI124" s="72" t="str">
        <f t="shared" si="112"/>
        <v/>
      </c>
      <c r="AJ124" s="73"/>
      <c r="AK124" s="75"/>
      <c r="AQ124" s="40">
        <v>117</v>
      </c>
      <c r="AR124" s="40">
        <f t="shared" si="109"/>
        <v>0</v>
      </c>
      <c r="AS124" s="40" t="str">
        <f t="shared" si="48"/>
        <v/>
      </c>
      <c r="AT124" s="56">
        <f t="shared" si="100"/>
        <v>0</v>
      </c>
      <c r="AU124" s="56" t="str">
        <f t="shared" si="82"/>
        <v/>
      </c>
      <c r="AV124" s="56" t="str">
        <f t="shared" si="50"/>
        <v/>
      </c>
      <c r="AW124" s="56">
        <f t="shared" si="83"/>
        <v>10</v>
      </c>
      <c r="AX124" s="56">
        <f t="shared" si="84"/>
        <v>5</v>
      </c>
      <c r="AY124" s="56">
        <v>5</v>
      </c>
      <c r="AZ124" s="56" t="str">
        <f t="shared" si="85"/>
        <v xml:space="preserve"> </v>
      </c>
      <c r="BA124" s="56">
        <v>117</v>
      </c>
      <c r="BB124" s="56" t="str">
        <f t="shared" si="86"/>
        <v/>
      </c>
      <c r="BC124" s="56" t="str">
        <f t="shared" si="87"/>
        <v>19000100</v>
      </c>
      <c r="BD124" s="56" t="str">
        <f t="shared" si="64"/>
        <v/>
      </c>
      <c r="BE124" s="56" t="str">
        <f t="shared" si="65"/>
        <v/>
      </c>
      <c r="BF124" s="56" t="str">
        <f t="shared" si="81"/>
        <v/>
      </c>
      <c r="BG124" s="56">
        <f t="shared" si="88"/>
        <v>0</v>
      </c>
      <c r="BH124" s="56">
        <f t="shared" si="89"/>
        <v>0</v>
      </c>
      <c r="BI124" s="56" t="str">
        <f t="shared" si="101"/>
        <v/>
      </c>
      <c r="BJ124" s="41" t="str">
        <f t="shared" si="102"/>
        <v/>
      </c>
      <c r="BK124" s="41" t="str">
        <f t="shared" si="103"/>
        <v/>
      </c>
      <c r="BL124" s="41" t="str">
        <f t="shared" si="90"/>
        <v/>
      </c>
      <c r="BM124" s="41" t="str">
        <f t="shared" si="104"/>
        <v/>
      </c>
      <c r="BN124" s="41" t="str">
        <f t="shared" si="105"/>
        <v/>
      </c>
      <c r="BO124" s="41">
        <f t="shared" si="71"/>
        <v>0</v>
      </c>
      <c r="BP124" s="41" t="str">
        <f t="shared" si="106"/>
        <v/>
      </c>
      <c r="BQ124" s="41" t="str">
        <f t="shared" si="107"/>
        <v/>
      </c>
      <c r="BR124" s="41">
        <f t="shared" si="74"/>
        <v>0</v>
      </c>
      <c r="BS124" s="41" t="str">
        <f t="shared" si="113"/>
        <v/>
      </c>
      <c r="BT124" s="41" t="str">
        <f t="shared" si="114"/>
        <v/>
      </c>
      <c r="BU124" s="85" t="str">
        <f t="shared" si="91"/>
        <v>999:99.99</v>
      </c>
      <c r="BV124" s="85" t="str">
        <f t="shared" si="92"/>
        <v>999:99.99</v>
      </c>
      <c r="BW124" s="85" t="str">
        <f t="shared" si="108"/>
        <v>999:99.99</v>
      </c>
      <c r="BX124" s="89" t="str">
        <f t="shared" si="115"/>
        <v>1980/1/1</v>
      </c>
    </row>
    <row r="125" spans="1:76" ht="24.75" customHeight="1" x14ac:dyDescent="0.15">
      <c r="A125" s="120" t="str">
        <f t="shared" si="93"/>
        <v/>
      </c>
      <c r="B125" s="64"/>
      <c r="C125" s="65"/>
      <c r="D125" s="65"/>
      <c r="E125" s="65"/>
      <c r="F125" s="145"/>
      <c r="G125" s="66"/>
      <c r="H125" s="66"/>
      <c r="I125" s="66"/>
      <c r="J125" s="66"/>
      <c r="K125" s="67"/>
      <c r="L125" s="67"/>
      <c r="M125" s="66"/>
      <c r="N125" s="67"/>
      <c r="O125" s="67"/>
      <c r="P125" s="66"/>
      <c r="Q125" s="66"/>
      <c r="R125" s="66"/>
      <c r="S125" s="66"/>
      <c r="T125" s="66"/>
      <c r="U125" s="67"/>
      <c r="V125" s="68"/>
      <c r="W125" s="67"/>
      <c r="X125" s="147" t="str">
        <f t="shared" si="94"/>
        <v/>
      </c>
      <c r="Y125" s="138"/>
      <c r="Z125" s="120" t="str">
        <f t="shared" si="95"/>
        <v/>
      </c>
      <c r="AA125" s="12"/>
      <c r="AB125" s="71">
        <f t="shared" si="96"/>
        <v>0</v>
      </c>
      <c r="AC125" s="71">
        <f t="shared" si="97"/>
        <v>0</v>
      </c>
      <c r="AD125" s="71">
        <f t="shared" si="98"/>
        <v>0</v>
      </c>
      <c r="AE125" s="71">
        <f t="shared" si="99"/>
        <v>0</v>
      </c>
      <c r="AF125" s="71">
        <f t="shared" si="110"/>
        <v>0</v>
      </c>
      <c r="AG125" s="72" t="str">
        <f>IF(F125="","",IF(V125="",申込書!$AB$6,LEFT(V125,2)&amp;RIGHT(V125,3)))</f>
        <v/>
      </c>
      <c r="AH125" s="72" t="str">
        <f t="shared" si="111"/>
        <v/>
      </c>
      <c r="AI125" s="72" t="str">
        <f t="shared" si="112"/>
        <v/>
      </c>
      <c r="AJ125" s="73"/>
      <c r="AK125" s="75"/>
      <c r="AQ125" s="40">
        <v>118</v>
      </c>
      <c r="AR125" s="40">
        <f t="shared" si="109"/>
        <v>0</v>
      </c>
      <c r="AS125" s="40" t="str">
        <f t="shared" si="48"/>
        <v/>
      </c>
      <c r="AT125" s="56">
        <f t="shared" si="100"/>
        <v>0</v>
      </c>
      <c r="AU125" s="56" t="str">
        <f t="shared" si="82"/>
        <v/>
      </c>
      <c r="AV125" s="56" t="str">
        <f t="shared" si="50"/>
        <v/>
      </c>
      <c r="AW125" s="56">
        <f t="shared" si="83"/>
        <v>10</v>
      </c>
      <c r="AX125" s="56">
        <f t="shared" si="84"/>
        <v>5</v>
      </c>
      <c r="AY125" s="56">
        <v>5</v>
      </c>
      <c r="AZ125" s="56" t="str">
        <f t="shared" si="85"/>
        <v xml:space="preserve"> </v>
      </c>
      <c r="BA125" s="56">
        <v>118</v>
      </c>
      <c r="BB125" s="56" t="str">
        <f t="shared" si="86"/>
        <v/>
      </c>
      <c r="BC125" s="56" t="str">
        <f t="shared" si="87"/>
        <v>19000100</v>
      </c>
      <c r="BD125" s="56" t="str">
        <f t="shared" si="64"/>
        <v/>
      </c>
      <c r="BE125" s="56" t="str">
        <f t="shared" si="65"/>
        <v/>
      </c>
      <c r="BF125" s="56" t="str">
        <f t="shared" si="81"/>
        <v/>
      </c>
      <c r="BG125" s="56">
        <f t="shared" si="88"/>
        <v>0</v>
      </c>
      <c r="BH125" s="56">
        <f t="shared" si="89"/>
        <v>0</v>
      </c>
      <c r="BI125" s="56" t="str">
        <f t="shared" si="101"/>
        <v/>
      </c>
      <c r="BJ125" s="41" t="str">
        <f t="shared" si="102"/>
        <v/>
      </c>
      <c r="BK125" s="41" t="str">
        <f t="shared" si="103"/>
        <v/>
      </c>
      <c r="BL125" s="41" t="str">
        <f t="shared" si="90"/>
        <v/>
      </c>
      <c r="BM125" s="41" t="str">
        <f t="shared" si="104"/>
        <v/>
      </c>
      <c r="BN125" s="41" t="str">
        <f t="shared" si="105"/>
        <v/>
      </c>
      <c r="BO125" s="41">
        <f t="shared" si="71"/>
        <v>0</v>
      </c>
      <c r="BP125" s="41" t="str">
        <f t="shared" si="106"/>
        <v/>
      </c>
      <c r="BQ125" s="41" t="str">
        <f t="shared" si="107"/>
        <v/>
      </c>
      <c r="BR125" s="41">
        <f t="shared" si="74"/>
        <v>0</v>
      </c>
      <c r="BS125" s="41" t="str">
        <f t="shared" si="113"/>
        <v/>
      </c>
      <c r="BT125" s="41" t="str">
        <f t="shared" si="114"/>
        <v/>
      </c>
      <c r="BU125" s="85" t="str">
        <f t="shared" si="91"/>
        <v>999:99.99</v>
      </c>
      <c r="BV125" s="85" t="str">
        <f t="shared" si="92"/>
        <v>999:99.99</v>
      </c>
      <c r="BW125" s="85" t="str">
        <f t="shared" si="108"/>
        <v>999:99.99</v>
      </c>
      <c r="BX125" s="89" t="str">
        <f t="shared" si="115"/>
        <v>1980/1/1</v>
      </c>
    </row>
    <row r="126" spans="1:76" ht="24.75" customHeight="1" x14ac:dyDescent="0.15">
      <c r="A126" s="120" t="str">
        <f t="shared" si="93"/>
        <v/>
      </c>
      <c r="B126" s="64"/>
      <c r="C126" s="65"/>
      <c r="D126" s="65"/>
      <c r="E126" s="65"/>
      <c r="F126" s="145"/>
      <c r="G126" s="66"/>
      <c r="H126" s="66"/>
      <c r="I126" s="66"/>
      <c r="J126" s="66"/>
      <c r="K126" s="67"/>
      <c r="L126" s="67"/>
      <c r="M126" s="66"/>
      <c r="N126" s="67"/>
      <c r="O126" s="67"/>
      <c r="P126" s="66"/>
      <c r="Q126" s="66"/>
      <c r="R126" s="66"/>
      <c r="S126" s="66"/>
      <c r="T126" s="66"/>
      <c r="U126" s="67"/>
      <c r="V126" s="68"/>
      <c r="W126" s="67"/>
      <c r="X126" s="147" t="str">
        <f t="shared" si="94"/>
        <v/>
      </c>
      <c r="Y126" s="138"/>
      <c r="Z126" s="120" t="str">
        <f t="shared" si="95"/>
        <v/>
      </c>
      <c r="AA126" s="12"/>
      <c r="AB126" s="71">
        <f t="shared" si="96"/>
        <v>0</v>
      </c>
      <c r="AC126" s="71">
        <f t="shared" si="97"/>
        <v>0</v>
      </c>
      <c r="AD126" s="71">
        <f t="shared" si="98"/>
        <v>0</v>
      </c>
      <c r="AE126" s="71">
        <f t="shared" si="99"/>
        <v>0</v>
      </c>
      <c r="AF126" s="71">
        <f t="shared" si="110"/>
        <v>0</v>
      </c>
      <c r="AG126" s="72" t="str">
        <f>IF(F126="","",IF(V126="",申込書!$AB$6,LEFT(V126,2)&amp;RIGHT(V126,3)))</f>
        <v/>
      </c>
      <c r="AH126" s="72" t="str">
        <f t="shared" si="111"/>
        <v/>
      </c>
      <c r="AI126" s="72" t="str">
        <f t="shared" si="112"/>
        <v/>
      </c>
      <c r="AJ126" s="73"/>
      <c r="AQ126" s="40">
        <v>119</v>
      </c>
      <c r="AR126" s="40">
        <f t="shared" si="109"/>
        <v>0</v>
      </c>
      <c r="AS126" s="40" t="str">
        <f t="shared" si="48"/>
        <v/>
      </c>
      <c r="AT126" s="56">
        <f t="shared" si="100"/>
        <v>0</v>
      </c>
      <c r="AU126" s="56" t="str">
        <f t="shared" si="82"/>
        <v/>
      </c>
      <c r="AV126" s="56" t="str">
        <f t="shared" si="50"/>
        <v/>
      </c>
      <c r="AW126" s="56">
        <f t="shared" si="83"/>
        <v>10</v>
      </c>
      <c r="AX126" s="56">
        <f t="shared" si="84"/>
        <v>5</v>
      </c>
      <c r="AY126" s="56">
        <v>5</v>
      </c>
      <c r="AZ126" s="56" t="str">
        <f t="shared" si="85"/>
        <v xml:space="preserve"> </v>
      </c>
      <c r="BA126" s="56">
        <v>119</v>
      </c>
      <c r="BB126" s="56" t="str">
        <f t="shared" si="86"/>
        <v/>
      </c>
      <c r="BC126" s="56" t="str">
        <f t="shared" si="87"/>
        <v>19000100</v>
      </c>
      <c r="BD126" s="56" t="str">
        <f t="shared" si="64"/>
        <v/>
      </c>
      <c r="BE126" s="56" t="str">
        <f t="shared" si="65"/>
        <v/>
      </c>
      <c r="BF126" s="56" t="str">
        <f t="shared" si="81"/>
        <v/>
      </c>
      <c r="BG126" s="56">
        <f t="shared" si="88"/>
        <v>0</v>
      </c>
      <c r="BH126" s="56">
        <f t="shared" si="89"/>
        <v>0</v>
      </c>
      <c r="BI126" s="56" t="str">
        <f t="shared" si="101"/>
        <v/>
      </c>
      <c r="BJ126" s="41" t="str">
        <f t="shared" si="102"/>
        <v/>
      </c>
      <c r="BK126" s="41" t="str">
        <f t="shared" si="103"/>
        <v/>
      </c>
      <c r="BL126" s="41" t="str">
        <f t="shared" si="90"/>
        <v/>
      </c>
      <c r="BM126" s="41" t="str">
        <f t="shared" si="104"/>
        <v/>
      </c>
      <c r="BN126" s="41" t="str">
        <f t="shared" si="105"/>
        <v/>
      </c>
      <c r="BO126" s="41">
        <f t="shared" si="71"/>
        <v>0</v>
      </c>
      <c r="BP126" s="41" t="str">
        <f t="shared" si="106"/>
        <v/>
      </c>
      <c r="BQ126" s="41" t="str">
        <f t="shared" si="107"/>
        <v/>
      </c>
      <c r="BR126" s="41">
        <f t="shared" si="74"/>
        <v>0</v>
      </c>
      <c r="BS126" s="41" t="str">
        <f t="shared" si="113"/>
        <v/>
      </c>
      <c r="BT126" s="41" t="str">
        <f t="shared" si="114"/>
        <v/>
      </c>
      <c r="BU126" s="85" t="str">
        <f t="shared" si="91"/>
        <v>999:99.99</v>
      </c>
      <c r="BV126" s="85" t="str">
        <f t="shared" si="92"/>
        <v>999:99.99</v>
      </c>
      <c r="BW126" s="85" t="str">
        <f t="shared" si="108"/>
        <v>999:99.99</v>
      </c>
      <c r="BX126" s="89" t="str">
        <f t="shared" si="115"/>
        <v>1980/1/1</v>
      </c>
    </row>
    <row r="127" spans="1:76" ht="24.75" customHeight="1" x14ac:dyDescent="0.15">
      <c r="A127" s="120" t="str">
        <f t="shared" si="93"/>
        <v/>
      </c>
      <c r="B127" s="64"/>
      <c r="C127" s="65"/>
      <c r="D127" s="65"/>
      <c r="E127" s="65"/>
      <c r="F127" s="145"/>
      <c r="G127" s="66"/>
      <c r="H127" s="66"/>
      <c r="I127" s="66"/>
      <c r="J127" s="66"/>
      <c r="K127" s="67"/>
      <c r="L127" s="67"/>
      <c r="M127" s="66"/>
      <c r="N127" s="67"/>
      <c r="O127" s="67"/>
      <c r="P127" s="66"/>
      <c r="Q127" s="66"/>
      <c r="R127" s="66"/>
      <c r="S127" s="66"/>
      <c r="T127" s="66"/>
      <c r="U127" s="67"/>
      <c r="V127" s="68"/>
      <c r="W127" s="67"/>
      <c r="X127" s="147" t="str">
        <f t="shared" si="94"/>
        <v/>
      </c>
      <c r="Y127" s="138"/>
      <c r="Z127" s="120" t="str">
        <f t="shared" si="95"/>
        <v/>
      </c>
      <c r="AA127" s="12"/>
      <c r="AB127" s="71">
        <f t="shared" si="96"/>
        <v>0</v>
      </c>
      <c r="AC127" s="71">
        <f t="shared" si="97"/>
        <v>0</v>
      </c>
      <c r="AD127" s="71">
        <f t="shared" si="98"/>
        <v>0</v>
      </c>
      <c r="AE127" s="71">
        <f t="shared" si="99"/>
        <v>0</v>
      </c>
      <c r="AF127" s="71">
        <f t="shared" si="110"/>
        <v>0</v>
      </c>
      <c r="AG127" s="72" t="str">
        <f>IF(F127="","",IF(V127="",申込書!$AB$6,LEFT(V127,2)&amp;RIGHT(V127,3)))</f>
        <v/>
      </c>
      <c r="AH127" s="72" t="str">
        <f t="shared" si="111"/>
        <v/>
      </c>
      <c r="AI127" s="72" t="str">
        <f t="shared" si="112"/>
        <v/>
      </c>
      <c r="AJ127" s="73"/>
      <c r="AQ127" s="40">
        <v>120</v>
      </c>
      <c r="AR127" s="40">
        <f t="shared" si="109"/>
        <v>0</v>
      </c>
      <c r="AS127" s="40" t="str">
        <f t="shared" si="48"/>
        <v/>
      </c>
      <c r="AT127" s="56">
        <f t="shared" si="100"/>
        <v>0</v>
      </c>
      <c r="AU127" s="56" t="str">
        <f t="shared" si="82"/>
        <v/>
      </c>
      <c r="AV127" s="56" t="str">
        <f t="shared" si="50"/>
        <v/>
      </c>
      <c r="AW127" s="56">
        <f t="shared" si="83"/>
        <v>10</v>
      </c>
      <c r="AX127" s="56">
        <f t="shared" si="84"/>
        <v>5</v>
      </c>
      <c r="AY127" s="56">
        <v>5</v>
      </c>
      <c r="AZ127" s="56" t="str">
        <f t="shared" si="85"/>
        <v xml:space="preserve"> </v>
      </c>
      <c r="BA127" s="56">
        <v>120</v>
      </c>
      <c r="BB127" s="56" t="str">
        <f t="shared" si="86"/>
        <v/>
      </c>
      <c r="BC127" s="56" t="str">
        <f t="shared" si="87"/>
        <v>19000100</v>
      </c>
      <c r="BD127" s="56" t="str">
        <f t="shared" si="64"/>
        <v/>
      </c>
      <c r="BE127" s="56" t="str">
        <f t="shared" si="65"/>
        <v/>
      </c>
      <c r="BF127" s="56" t="str">
        <f t="shared" si="81"/>
        <v/>
      </c>
      <c r="BG127" s="56">
        <f t="shared" si="88"/>
        <v>0</v>
      </c>
      <c r="BH127" s="56">
        <f t="shared" si="89"/>
        <v>0</v>
      </c>
      <c r="BI127" s="56" t="str">
        <f t="shared" si="101"/>
        <v/>
      </c>
      <c r="BJ127" s="41" t="str">
        <f t="shared" si="102"/>
        <v/>
      </c>
      <c r="BK127" s="41" t="str">
        <f t="shared" si="103"/>
        <v/>
      </c>
      <c r="BL127" s="41" t="str">
        <f t="shared" si="90"/>
        <v/>
      </c>
      <c r="BM127" s="41" t="str">
        <f t="shared" si="104"/>
        <v/>
      </c>
      <c r="BN127" s="41" t="str">
        <f t="shared" si="105"/>
        <v/>
      </c>
      <c r="BO127" s="41">
        <f t="shared" si="71"/>
        <v>0</v>
      </c>
      <c r="BP127" s="41" t="str">
        <f t="shared" si="106"/>
        <v/>
      </c>
      <c r="BQ127" s="41" t="str">
        <f t="shared" si="107"/>
        <v/>
      </c>
      <c r="BR127" s="41">
        <f t="shared" si="74"/>
        <v>0</v>
      </c>
      <c r="BS127" s="41" t="str">
        <f t="shared" si="113"/>
        <v/>
      </c>
      <c r="BT127" s="41" t="str">
        <f t="shared" si="114"/>
        <v/>
      </c>
      <c r="BU127" s="85" t="str">
        <f t="shared" si="91"/>
        <v>999:99.99</v>
      </c>
      <c r="BV127" s="85" t="str">
        <f t="shared" si="92"/>
        <v>999:99.99</v>
      </c>
      <c r="BW127" s="85" t="str">
        <f t="shared" si="108"/>
        <v>999:99.99</v>
      </c>
      <c r="BX127" s="89" t="str">
        <f t="shared" si="115"/>
        <v>1980/1/1</v>
      </c>
    </row>
    <row r="128" spans="1:76" ht="24.75" customHeight="1" x14ac:dyDescent="0.15">
      <c r="A128" s="120" t="str">
        <f t="shared" si="93"/>
        <v/>
      </c>
      <c r="B128" s="64"/>
      <c r="C128" s="65"/>
      <c r="D128" s="65"/>
      <c r="E128" s="65"/>
      <c r="F128" s="145"/>
      <c r="G128" s="66"/>
      <c r="H128" s="66"/>
      <c r="I128" s="66"/>
      <c r="J128" s="66"/>
      <c r="K128" s="67"/>
      <c r="L128" s="67"/>
      <c r="M128" s="66"/>
      <c r="N128" s="67"/>
      <c r="O128" s="67"/>
      <c r="P128" s="66"/>
      <c r="Q128" s="66"/>
      <c r="R128" s="66"/>
      <c r="S128" s="66"/>
      <c r="T128" s="66"/>
      <c r="U128" s="67"/>
      <c r="V128" s="68"/>
      <c r="W128" s="67"/>
      <c r="X128" s="147" t="str">
        <f t="shared" si="94"/>
        <v/>
      </c>
      <c r="Y128" s="138"/>
      <c r="Z128" s="120" t="str">
        <f t="shared" si="95"/>
        <v/>
      </c>
      <c r="AA128" s="12"/>
      <c r="AB128" s="71">
        <f t="shared" si="96"/>
        <v>0</v>
      </c>
      <c r="AC128" s="71">
        <f t="shared" si="97"/>
        <v>0</v>
      </c>
      <c r="AD128" s="71">
        <f t="shared" si="98"/>
        <v>0</v>
      </c>
      <c r="AE128" s="71">
        <f t="shared" si="99"/>
        <v>0</v>
      </c>
      <c r="AF128" s="71">
        <f t="shared" si="110"/>
        <v>0</v>
      </c>
      <c r="AG128" s="72" t="str">
        <f>IF(F128="","",IF(V128="",申込書!$AB$6,LEFT(V128,2)&amp;RIGHT(V128,3)))</f>
        <v/>
      </c>
      <c r="AH128" s="72" t="str">
        <f t="shared" si="111"/>
        <v/>
      </c>
      <c r="AI128" s="72" t="str">
        <f t="shared" si="112"/>
        <v/>
      </c>
      <c r="AJ128" s="73"/>
      <c r="AQ128" s="40">
        <v>121</v>
      </c>
      <c r="AR128" s="40">
        <f t="shared" si="109"/>
        <v>0</v>
      </c>
      <c r="AS128" s="40" t="str">
        <f t="shared" si="48"/>
        <v/>
      </c>
      <c r="AT128" s="56">
        <f t="shared" si="100"/>
        <v>0</v>
      </c>
      <c r="AU128" s="56" t="str">
        <f t="shared" si="82"/>
        <v/>
      </c>
      <c r="AV128" s="56" t="str">
        <f t="shared" si="50"/>
        <v/>
      </c>
      <c r="AW128" s="56">
        <f t="shared" si="83"/>
        <v>10</v>
      </c>
      <c r="AX128" s="56">
        <f t="shared" si="84"/>
        <v>5</v>
      </c>
      <c r="AY128" s="56">
        <v>5</v>
      </c>
      <c r="AZ128" s="56" t="str">
        <f t="shared" si="85"/>
        <v xml:space="preserve"> </v>
      </c>
      <c r="BA128" s="56">
        <v>121</v>
      </c>
      <c r="BB128" s="56" t="str">
        <f t="shared" si="86"/>
        <v/>
      </c>
      <c r="BC128" s="56" t="str">
        <f t="shared" si="87"/>
        <v>19000100</v>
      </c>
      <c r="BD128" s="56" t="str">
        <f t="shared" si="64"/>
        <v/>
      </c>
      <c r="BE128" s="56" t="str">
        <f t="shared" si="65"/>
        <v/>
      </c>
      <c r="BF128" s="56" t="str">
        <f t="shared" si="81"/>
        <v/>
      </c>
      <c r="BG128" s="56">
        <f t="shared" si="88"/>
        <v>0</v>
      </c>
      <c r="BH128" s="56">
        <f t="shared" si="89"/>
        <v>0</v>
      </c>
      <c r="BI128" s="56" t="str">
        <f t="shared" si="101"/>
        <v/>
      </c>
      <c r="BJ128" s="41" t="str">
        <f t="shared" si="102"/>
        <v/>
      </c>
      <c r="BK128" s="41" t="str">
        <f t="shared" si="103"/>
        <v/>
      </c>
      <c r="BL128" s="41" t="str">
        <f t="shared" si="90"/>
        <v/>
      </c>
      <c r="BM128" s="41" t="str">
        <f t="shared" si="104"/>
        <v/>
      </c>
      <c r="BN128" s="41" t="str">
        <f t="shared" si="105"/>
        <v/>
      </c>
      <c r="BO128" s="41">
        <f t="shared" si="71"/>
        <v>0</v>
      </c>
      <c r="BP128" s="41" t="str">
        <f t="shared" si="106"/>
        <v/>
      </c>
      <c r="BQ128" s="41" t="str">
        <f t="shared" si="107"/>
        <v/>
      </c>
      <c r="BR128" s="41">
        <f t="shared" si="74"/>
        <v>0</v>
      </c>
      <c r="BS128" s="41" t="str">
        <f t="shared" si="113"/>
        <v/>
      </c>
      <c r="BT128" s="41" t="str">
        <f t="shared" si="114"/>
        <v/>
      </c>
      <c r="BU128" s="85" t="str">
        <f t="shared" si="91"/>
        <v>999:99.99</v>
      </c>
      <c r="BV128" s="85" t="str">
        <f t="shared" si="92"/>
        <v>999:99.99</v>
      </c>
      <c r="BW128" s="85" t="str">
        <f t="shared" si="108"/>
        <v>999:99.99</v>
      </c>
      <c r="BX128" s="89" t="str">
        <f t="shared" si="115"/>
        <v>1980/1/1</v>
      </c>
    </row>
    <row r="129" spans="1:76" ht="24.75" customHeight="1" x14ac:dyDescent="0.15">
      <c r="A129" s="120" t="str">
        <f t="shared" si="93"/>
        <v/>
      </c>
      <c r="B129" s="64"/>
      <c r="C129" s="65"/>
      <c r="D129" s="65"/>
      <c r="E129" s="65"/>
      <c r="F129" s="145"/>
      <c r="G129" s="66"/>
      <c r="H129" s="66"/>
      <c r="I129" s="66"/>
      <c r="J129" s="66"/>
      <c r="K129" s="67"/>
      <c r="L129" s="67"/>
      <c r="M129" s="66"/>
      <c r="N129" s="67"/>
      <c r="O129" s="67"/>
      <c r="P129" s="66"/>
      <c r="Q129" s="66"/>
      <c r="R129" s="66"/>
      <c r="S129" s="66"/>
      <c r="T129" s="66"/>
      <c r="U129" s="67"/>
      <c r="V129" s="68"/>
      <c r="W129" s="67"/>
      <c r="X129" s="147" t="str">
        <f t="shared" si="94"/>
        <v/>
      </c>
      <c r="Y129" s="138"/>
      <c r="Z129" s="120" t="str">
        <f t="shared" si="95"/>
        <v/>
      </c>
      <c r="AA129" s="12"/>
      <c r="AB129" s="71">
        <f t="shared" si="96"/>
        <v>0</v>
      </c>
      <c r="AC129" s="71">
        <f t="shared" si="97"/>
        <v>0</v>
      </c>
      <c r="AD129" s="71">
        <f t="shared" si="98"/>
        <v>0</v>
      </c>
      <c r="AE129" s="71">
        <f t="shared" si="99"/>
        <v>0</v>
      </c>
      <c r="AF129" s="71">
        <f t="shared" si="110"/>
        <v>0</v>
      </c>
      <c r="AG129" s="72" t="str">
        <f>IF(F129="","",IF(V129="",申込書!$AB$6,LEFT(V129,2)&amp;RIGHT(V129,3)))</f>
        <v/>
      </c>
      <c r="AH129" s="72" t="str">
        <f t="shared" si="111"/>
        <v/>
      </c>
      <c r="AI129" s="72" t="str">
        <f t="shared" si="112"/>
        <v/>
      </c>
      <c r="AJ129" s="73"/>
      <c r="AQ129" s="40">
        <v>122</v>
      </c>
      <c r="AR129" s="40">
        <f t="shared" si="109"/>
        <v>0</v>
      </c>
      <c r="AS129" s="40" t="str">
        <f t="shared" si="48"/>
        <v/>
      </c>
      <c r="AT129" s="56">
        <f t="shared" si="100"/>
        <v>0</v>
      </c>
      <c r="AU129" s="56" t="str">
        <f t="shared" si="82"/>
        <v/>
      </c>
      <c r="AV129" s="56" t="str">
        <f t="shared" si="50"/>
        <v/>
      </c>
      <c r="AW129" s="56">
        <f t="shared" si="83"/>
        <v>10</v>
      </c>
      <c r="AX129" s="56">
        <f t="shared" si="84"/>
        <v>5</v>
      </c>
      <c r="AY129" s="56">
        <v>5</v>
      </c>
      <c r="AZ129" s="56" t="str">
        <f t="shared" si="85"/>
        <v xml:space="preserve"> </v>
      </c>
      <c r="BA129" s="56">
        <v>122</v>
      </c>
      <c r="BB129" s="56" t="str">
        <f t="shared" si="86"/>
        <v/>
      </c>
      <c r="BC129" s="56" t="str">
        <f t="shared" si="87"/>
        <v>19000100</v>
      </c>
      <c r="BD129" s="56" t="str">
        <f t="shared" si="64"/>
        <v/>
      </c>
      <c r="BE129" s="56" t="str">
        <f t="shared" si="65"/>
        <v/>
      </c>
      <c r="BF129" s="56" t="str">
        <f t="shared" si="81"/>
        <v/>
      </c>
      <c r="BG129" s="56">
        <f t="shared" si="88"/>
        <v>0</v>
      </c>
      <c r="BH129" s="56">
        <f t="shared" si="89"/>
        <v>0</v>
      </c>
      <c r="BI129" s="56" t="str">
        <f t="shared" si="101"/>
        <v/>
      </c>
      <c r="BJ129" s="41" t="str">
        <f t="shared" si="102"/>
        <v/>
      </c>
      <c r="BK129" s="41" t="str">
        <f t="shared" si="103"/>
        <v/>
      </c>
      <c r="BL129" s="41" t="str">
        <f t="shared" si="90"/>
        <v/>
      </c>
      <c r="BM129" s="41" t="str">
        <f t="shared" si="104"/>
        <v/>
      </c>
      <c r="BN129" s="41" t="str">
        <f t="shared" si="105"/>
        <v/>
      </c>
      <c r="BO129" s="41">
        <f t="shared" si="71"/>
        <v>0</v>
      </c>
      <c r="BP129" s="41" t="str">
        <f t="shared" si="106"/>
        <v/>
      </c>
      <c r="BQ129" s="41" t="str">
        <f t="shared" si="107"/>
        <v/>
      </c>
      <c r="BR129" s="41">
        <f t="shared" si="74"/>
        <v>0</v>
      </c>
      <c r="BS129" s="41" t="str">
        <f t="shared" si="113"/>
        <v/>
      </c>
      <c r="BT129" s="41" t="str">
        <f t="shared" si="114"/>
        <v/>
      </c>
      <c r="BU129" s="85" t="str">
        <f t="shared" si="91"/>
        <v>999:99.99</v>
      </c>
      <c r="BV129" s="85" t="str">
        <f t="shared" si="92"/>
        <v>999:99.99</v>
      </c>
      <c r="BW129" s="85" t="str">
        <f t="shared" si="108"/>
        <v>999:99.99</v>
      </c>
      <c r="BX129" s="89" t="str">
        <f t="shared" si="115"/>
        <v>1980/1/1</v>
      </c>
    </row>
    <row r="130" spans="1:76" ht="24.75" customHeight="1" x14ac:dyDescent="0.15">
      <c r="A130" s="120" t="str">
        <f t="shared" si="93"/>
        <v/>
      </c>
      <c r="B130" s="64"/>
      <c r="C130" s="65"/>
      <c r="D130" s="65"/>
      <c r="E130" s="65"/>
      <c r="F130" s="145"/>
      <c r="G130" s="66"/>
      <c r="H130" s="66"/>
      <c r="I130" s="66"/>
      <c r="J130" s="66"/>
      <c r="K130" s="67"/>
      <c r="L130" s="67"/>
      <c r="M130" s="66"/>
      <c r="N130" s="67"/>
      <c r="O130" s="67"/>
      <c r="P130" s="66"/>
      <c r="Q130" s="66"/>
      <c r="R130" s="66"/>
      <c r="S130" s="66"/>
      <c r="T130" s="66"/>
      <c r="U130" s="67"/>
      <c r="V130" s="68"/>
      <c r="W130" s="67"/>
      <c r="X130" s="147" t="str">
        <f t="shared" si="94"/>
        <v/>
      </c>
      <c r="Y130" s="138"/>
      <c r="Z130" s="120" t="str">
        <f t="shared" si="95"/>
        <v/>
      </c>
      <c r="AA130" s="12"/>
      <c r="AB130" s="71">
        <f t="shared" si="96"/>
        <v>0</v>
      </c>
      <c r="AC130" s="71">
        <f t="shared" si="97"/>
        <v>0</v>
      </c>
      <c r="AD130" s="71">
        <f t="shared" si="98"/>
        <v>0</v>
      </c>
      <c r="AE130" s="71">
        <f t="shared" si="99"/>
        <v>0</v>
      </c>
      <c r="AF130" s="71">
        <f t="shared" si="110"/>
        <v>0</v>
      </c>
      <c r="AG130" s="72" t="str">
        <f>IF(F130="","",IF(V130="",申込書!$AB$6,LEFT(V130,2)&amp;RIGHT(V130,3)))</f>
        <v/>
      </c>
      <c r="AH130" s="72" t="str">
        <f t="shared" si="111"/>
        <v/>
      </c>
      <c r="AI130" s="72" t="str">
        <f t="shared" si="112"/>
        <v/>
      </c>
      <c r="AJ130" s="73"/>
      <c r="AQ130" s="40">
        <v>123</v>
      </c>
      <c r="AR130" s="40">
        <f t="shared" si="109"/>
        <v>0</v>
      </c>
      <c r="AS130" s="40" t="str">
        <f t="shared" si="48"/>
        <v/>
      </c>
      <c r="AT130" s="56">
        <f t="shared" si="100"/>
        <v>0</v>
      </c>
      <c r="AU130" s="56" t="str">
        <f t="shared" si="82"/>
        <v/>
      </c>
      <c r="AV130" s="56" t="str">
        <f t="shared" si="50"/>
        <v/>
      </c>
      <c r="AW130" s="56">
        <f t="shared" si="83"/>
        <v>10</v>
      </c>
      <c r="AX130" s="56">
        <f t="shared" si="84"/>
        <v>5</v>
      </c>
      <c r="AY130" s="56">
        <v>5</v>
      </c>
      <c r="AZ130" s="56" t="str">
        <f t="shared" si="85"/>
        <v xml:space="preserve"> </v>
      </c>
      <c r="BA130" s="56">
        <v>123</v>
      </c>
      <c r="BB130" s="56" t="str">
        <f t="shared" si="86"/>
        <v/>
      </c>
      <c r="BC130" s="56" t="str">
        <f t="shared" si="87"/>
        <v>19000100</v>
      </c>
      <c r="BD130" s="56" t="str">
        <f t="shared" si="64"/>
        <v/>
      </c>
      <c r="BE130" s="56" t="str">
        <f t="shared" si="65"/>
        <v/>
      </c>
      <c r="BF130" s="56" t="str">
        <f t="shared" si="81"/>
        <v/>
      </c>
      <c r="BG130" s="56">
        <f t="shared" si="88"/>
        <v>0</v>
      </c>
      <c r="BH130" s="56">
        <f t="shared" si="89"/>
        <v>0</v>
      </c>
      <c r="BI130" s="56" t="str">
        <f t="shared" si="101"/>
        <v/>
      </c>
      <c r="BJ130" s="41" t="str">
        <f t="shared" si="102"/>
        <v/>
      </c>
      <c r="BK130" s="41" t="str">
        <f t="shared" si="103"/>
        <v/>
      </c>
      <c r="BL130" s="41" t="str">
        <f t="shared" si="90"/>
        <v/>
      </c>
      <c r="BM130" s="41" t="str">
        <f t="shared" si="104"/>
        <v/>
      </c>
      <c r="BN130" s="41" t="str">
        <f t="shared" si="105"/>
        <v/>
      </c>
      <c r="BO130" s="41">
        <f t="shared" si="71"/>
        <v>0</v>
      </c>
      <c r="BP130" s="41" t="str">
        <f t="shared" si="106"/>
        <v/>
      </c>
      <c r="BQ130" s="41" t="str">
        <f t="shared" si="107"/>
        <v/>
      </c>
      <c r="BR130" s="41">
        <f t="shared" si="74"/>
        <v>0</v>
      </c>
      <c r="BS130" s="41" t="str">
        <f t="shared" si="113"/>
        <v/>
      </c>
      <c r="BT130" s="41" t="str">
        <f t="shared" si="114"/>
        <v/>
      </c>
      <c r="BU130" s="85" t="str">
        <f t="shared" si="91"/>
        <v>999:99.99</v>
      </c>
      <c r="BV130" s="85" t="str">
        <f t="shared" si="92"/>
        <v>999:99.99</v>
      </c>
      <c r="BW130" s="85" t="str">
        <f t="shared" si="108"/>
        <v>999:99.99</v>
      </c>
      <c r="BX130" s="89" t="str">
        <f t="shared" si="115"/>
        <v>1980/1/1</v>
      </c>
    </row>
    <row r="131" spans="1:76" ht="24.75" customHeight="1" x14ac:dyDescent="0.15">
      <c r="A131" s="120" t="str">
        <f t="shared" si="93"/>
        <v/>
      </c>
      <c r="B131" s="64"/>
      <c r="C131" s="65"/>
      <c r="D131" s="65"/>
      <c r="E131" s="65"/>
      <c r="F131" s="145"/>
      <c r="G131" s="66"/>
      <c r="H131" s="66"/>
      <c r="I131" s="66"/>
      <c r="J131" s="66"/>
      <c r="K131" s="67"/>
      <c r="L131" s="67"/>
      <c r="M131" s="66"/>
      <c r="N131" s="67"/>
      <c r="O131" s="67"/>
      <c r="P131" s="66"/>
      <c r="Q131" s="66"/>
      <c r="R131" s="66"/>
      <c r="S131" s="66"/>
      <c r="T131" s="66"/>
      <c r="U131" s="67"/>
      <c r="V131" s="68"/>
      <c r="W131" s="67"/>
      <c r="X131" s="147" t="str">
        <f t="shared" si="94"/>
        <v/>
      </c>
      <c r="Y131" s="138"/>
      <c r="Z131" s="120" t="str">
        <f t="shared" si="95"/>
        <v/>
      </c>
      <c r="AA131" s="12"/>
      <c r="AB131" s="71">
        <f t="shared" si="96"/>
        <v>0</v>
      </c>
      <c r="AC131" s="71">
        <f t="shared" si="97"/>
        <v>0</v>
      </c>
      <c r="AD131" s="71">
        <f t="shared" si="98"/>
        <v>0</v>
      </c>
      <c r="AE131" s="71">
        <f t="shared" si="99"/>
        <v>0</v>
      </c>
      <c r="AF131" s="71">
        <f t="shared" si="110"/>
        <v>0</v>
      </c>
      <c r="AG131" s="72" t="str">
        <f>IF(F131="","",IF(V131="",申込書!$AB$6,LEFT(V131,2)&amp;RIGHT(V131,3)))</f>
        <v/>
      </c>
      <c r="AH131" s="72" t="str">
        <f t="shared" si="111"/>
        <v/>
      </c>
      <c r="AI131" s="72" t="str">
        <f t="shared" si="112"/>
        <v/>
      </c>
      <c r="AJ131" s="73"/>
      <c r="AQ131" s="40">
        <v>124</v>
      </c>
      <c r="AR131" s="40">
        <f t="shared" si="109"/>
        <v>0</v>
      </c>
      <c r="AS131" s="40" t="str">
        <f t="shared" si="48"/>
        <v/>
      </c>
      <c r="AT131" s="56">
        <f t="shared" si="100"/>
        <v>0</v>
      </c>
      <c r="AU131" s="56" t="str">
        <f t="shared" si="82"/>
        <v/>
      </c>
      <c r="AV131" s="56" t="str">
        <f t="shared" si="50"/>
        <v/>
      </c>
      <c r="AW131" s="56">
        <f t="shared" si="83"/>
        <v>10</v>
      </c>
      <c r="AX131" s="56">
        <f t="shared" si="84"/>
        <v>5</v>
      </c>
      <c r="AY131" s="56">
        <v>5</v>
      </c>
      <c r="AZ131" s="56" t="str">
        <f t="shared" si="85"/>
        <v xml:space="preserve"> </v>
      </c>
      <c r="BA131" s="56">
        <v>124</v>
      </c>
      <c r="BB131" s="56" t="str">
        <f t="shared" si="86"/>
        <v/>
      </c>
      <c r="BC131" s="56" t="str">
        <f t="shared" si="87"/>
        <v>19000100</v>
      </c>
      <c r="BD131" s="56" t="str">
        <f t="shared" si="64"/>
        <v/>
      </c>
      <c r="BE131" s="56" t="str">
        <f t="shared" si="65"/>
        <v/>
      </c>
      <c r="BF131" s="56" t="str">
        <f t="shared" si="81"/>
        <v/>
      </c>
      <c r="BG131" s="56">
        <f t="shared" si="88"/>
        <v>0</v>
      </c>
      <c r="BH131" s="56">
        <f t="shared" si="89"/>
        <v>0</v>
      </c>
      <c r="BI131" s="56" t="str">
        <f t="shared" si="101"/>
        <v/>
      </c>
      <c r="BJ131" s="41" t="str">
        <f t="shared" si="102"/>
        <v/>
      </c>
      <c r="BK131" s="41" t="str">
        <f t="shared" si="103"/>
        <v/>
      </c>
      <c r="BL131" s="41" t="str">
        <f t="shared" si="90"/>
        <v/>
      </c>
      <c r="BM131" s="41" t="str">
        <f t="shared" si="104"/>
        <v/>
      </c>
      <c r="BN131" s="41" t="str">
        <f t="shared" si="105"/>
        <v/>
      </c>
      <c r="BO131" s="41">
        <f t="shared" si="71"/>
        <v>0</v>
      </c>
      <c r="BP131" s="41" t="str">
        <f t="shared" si="106"/>
        <v/>
      </c>
      <c r="BQ131" s="41" t="str">
        <f t="shared" si="107"/>
        <v/>
      </c>
      <c r="BR131" s="41">
        <f t="shared" si="74"/>
        <v>0</v>
      </c>
      <c r="BS131" s="41" t="str">
        <f t="shared" si="113"/>
        <v/>
      </c>
      <c r="BT131" s="41" t="str">
        <f t="shared" si="114"/>
        <v/>
      </c>
      <c r="BU131" s="85" t="str">
        <f t="shared" si="91"/>
        <v>999:99.99</v>
      </c>
      <c r="BV131" s="85" t="str">
        <f t="shared" si="92"/>
        <v>999:99.99</v>
      </c>
      <c r="BW131" s="85" t="str">
        <f t="shared" si="108"/>
        <v>999:99.99</v>
      </c>
      <c r="BX131" s="89" t="str">
        <f t="shared" si="115"/>
        <v>1980/1/1</v>
      </c>
    </row>
    <row r="132" spans="1:76" ht="24.75" customHeight="1" x14ac:dyDescent="0.15">
      <c r="A132" s="120" t="str">
        <f t="shared" si="93"/>
        <v/>
      </c>
      <c r="B132" s="64"/>
      <c r="C132" s="65"/>
      <c r="D132" s="65"/>
      <c r="E132" s="65"/>
      <c r="F132" s="145"/>
      <c r="G132" s="66"/>
      <c r="H132" s="66"/>
      <c r="I132" s="66"/>
      <c r="J132" s="66"/>
      <c r="K132" s="67"/>
      <c r="L132" s="67"/>
      <c r="M132" s="66"/>
      <c r="N132" s="67"/>
      <c r="O132" s="67"/>
      <c r="P132" s="66"/>
      <c r="Q132" s="66"/>
      <c r="R132" s="66"/>
      <c r="S132" s="66"/>
      <c r="T132" s="66"/>
      <c r="U132" s="67"/>
      <c r="V132" s="68"/>
      <c r="W132" s="67"/>
      <c r="X132" s="147" t="str">
        <f t="shared" si="94"/>
        <v/>
      </c>
      <c r="Y132" s="138"/>
      <c r="Z132" s="120" t="str">
        <f t="shared" si="95"/>
        <v/>
      </c>
      <c r="AA132" s="12"/>
      <c r="AB132" s="71">
        <f t="shared" si="96"/>
        <v>0</v>
      </c>
      <c r="AC132" s="71">
        <f t="shared" si="97"/>
        <v>0</v>
      </c>
      <c r="AD132" s="71">
        <f t="shared" si="98"/>
        <v>0</v>
      </c>
      <c r="AE132" s="71">
        <f t="shared" si="99"/>
        <v>0</v>
      </c>
      <c r="AF132" s="71">
        <f t="shared" si="110"/>
        <v>0</v>
      </c>
      <c r="AG132" s="72" t="str">
        <f>IF(F132="","",IF(V132="",申込書!$AB$6,LEFT(V132,2)&amp;RIGHT(V132,3)))</f>
        <v/>
      </c>
      <c r="AH132" s="72" t="str">
        <f t="shared" si="111"/>
        <v/>
      </c>
      <c r="AI132" s="72" t="str">
        <f t="shared" si="112"/>
        <v/>
      </c>
      <c r="AJ132" s="73"/>
      <c r="AQ132" s="40">
        <v>125</v>
      </c>
      <c r="AR132" s="40">
        <f t="shared" si="109"/>
        <v>0</v>
      </c>
      <c r="AS132" s="40" t="str">
        <f t="shared" si="48"/>
        <v/>
      </c>
      <c r="AT132" s="56">
        <f t="shared" si="100"/>
        <v>0</v>
      </c>
      <c r="AU132" s="56" t="str">
        <f t="shared" si="82"/>
        <v/>
      </c>
      <c r="AV132" s="56" t="str">
        <f t="shared" si="50"/>
        <v/>
      </c>
      <c r="AW132" s="56">
        <f t="shared" si="83"/>
        <v>10</v>
      </c>
      <c r="AX132" s="56">
        <f t="shared" si="84"/>
        <v>5</v>
      </c>
      <c r="AY132" s="56">
        <v>5</v>
      </c>
      <c r="AZ132" s="56" t="str">
        <f t="shared" si="85"/>
        <v xml:space="preserve"> </v>
      </c>
      <c r="BA132" s="56">
        <v>125</v>
      </c>
      <c r="BB132" s="56" t="str">
        <f t="shared" si="86"/>
        <v/>
      </c>
      <c r="BC132" s="56" t="str">
        <f t="shared" si="87"/>
        <v>19000100</v>
      </c>
      <c r="BD132" s="56" t="str">
        <f t="shared" si="64"/>
        <v/>
      </c>
      <c r="BE132" s="56" t="str">
        <f t="shared" si="65"/>
        <v/>
      </c>
      <c r="BF132" s="56" t="str">
        <f t="shared" si="81"/>
        <v/>
      </c>
      <c r="BG132" s="56">
        <f t="shared" si="88"/>
        <v>0</v>
      </c>
      <c r="BH132" s="56">
        <f t="shared" si="89"/>
        <v>0</v>
      </c>
      <c r="BI132" s="56" t="str">
        <f t="shared" si="101"/>
        <v/>
      </c>
      <c r="BJ132" s="41" t="str">
        <f t="shared" si="102"/>
        <v/>
      </c>
      <c r="BK132" s="41" t="str">
        <f t="shared" si="103"/>
        <v/>
      </c>
      <c r="BL132" s="41" t="str">
        <f t="shared" si="90"/>
        <v/>
      </c>
      <c r="BM132" s="41" t="str">
        <f t="shared" si="104"/>
        <v/>
      </c>
      <c r="BN132" s="41" t="str">
        <f t="shared" si="105"/>
        <v/>
      </c>
      <c r="BO132" s="41">
        <f t="shared" si="71"/>
        <v>0</v>
      </c>
      <c r="BP132" s="41" t="str">
        <f t="shared" si="106"/>
        <v/>
      </c>
      <c r="BQ132" s="41" t="str">
        <f t="shared" si="107"/>
        <v/>
      </c>
      <c r="BR132" s="41">
        <f t="shared" si="74"/>
        <v>0</v>
      </c>
      <c r="BS132" s="41" t="str">
        <f t="shared" si="113"/>
        <v/>
      </c>
      <c r="BT132" s="41" t="str">
        <f t="shared" si="114"/>
        <v/>
      </c>
      <c r="BU132" s="85" t="str">
        <f t="shared" si="91"/>
        <v>999:99.99</v>
      </c>
      <c r="BV132" s="85" t="str">
        <f t="shared" si="92"/>
        <v>999:99.99</v>
      </c>
      <c r="BW132" s="85" t="str">
        <f t="shared" si="108"/>
        <v>999:99.99</v>
      </c>
      <c r="BX132" s="89" t="str">
        <f t="shared" si="115"/>
        <v>1980/1/1</v>
      </c>
    </row>
    <row r="133" spans="1:76" ht="24.75" customHeight="1" x14ac:dyDescent="0.15">
      <c r="A133" s="120" t="str">
        <f t="shared" si="93"/>
        <v/>
      </c>
      <c r="B133" s="64"/>
      <c r="C133" s="65"/>
      <c r="D133" s="65"/>
      <c r="E133" s="65"/>
      <c r="F133" s="145"/>
      <c r="G133" s="66"/>
      <c r="H133" s="66"/>
      <c r="I133" s="66"/>
      <c r="J133" s="66"/>
      <c r="K133" s="67"/>
      <c r="L133" s="67"/>
      <c r="M133" s="66"/>
      <c r="N133" s="67"/>
      <c r="O133" s="67"/>
      <c r="P133" s="66"/>
      <c r="Q133" s="66"/>
      <c r="R133" s="66"/>
      <c r="S133" s="66"/>
      <c r="T133" s="66"/>
      <c r="U133" s="67"/>
      <c r="V133" s="68"/>
      <c r="W133" s="67"/>
      <c r="X133" s="147" t="str">
        <f t="shared" si="94"/>
        <v/>
      </c>
      <c r="Y133" s="138"/>
      <c r="Z133" s="120" t="str">
        <f t="shared" si="95"/>
        <v/>
      </c>
      <c r="AA133" s="12"/>
      <c r="AB133" s="71">
        <f t="shared" si="96"/>
        <v>0</v>
      </c>
      <c r="AC133" s="71">
        <f t="shared" si="97"/>
        <v>0</v>
      </c>
      <c r="AD133" s="71">
        <f t="shared" si="98"/>
        <v>0</v>
      </c>
      <c r="AE133" s="71">
        <f t="shared" si="99"/>
        <v>0</v>
      </c>
      <c r="AF133" s="71">
        <f t="shared" si="110"/>
        <v>0</v>
      </c>
      <c r="AG133" s="72" t="str">
        <f>IF(F133="","",IF(V133="",申込書!$AB$6,LEFT(V133,2)&amp;RIGHT(V133,3)))</f>
        <v/>
      </c>
      <c r="AH133" s="72" t="str">
        <f t="shared" si="111"/>
        <v/>
      </c>
      <c r="AI133" s="72" t="str">
        <f t="shared" si="112"/>
        <v/>
      </c>
      <c r="AJ133" s="73"/>
      <c r="AQ133" s="40">
        <v>126</v>
      </c>
      <c r="AR133" s="40">
        <f t="shared" si="109"/>
        <v>0</v>
      </c>
      <c r="AS133" s="40" t="str">
        <f t="shared" si="48"/>
        <v/>
      </c>
      <c r="AT133" s="56">
        <f t="shared" si="100"/>
        <v>0</v>
      </c>
      <c r="AU133" s="56" t="str">
        <f t="shared" si="82"/>
        <v/>
      </c>
      <c r="AV133" s="56" t="str">
        <f t="shared" si="50"/>
        <v/>
      </c>
      <c r="AW133" s="56">
        <f t="shared" si="83"/>
        <v>10</v>
      </c>
      <c r="AX133" s="56">
        <f t="shared" si="84"/>
        <v>5</v>
      </c>
      <c r="AY133" s="56">
        <v>5</v>
      </c>
      <c r="AZ133" s="56" t="str">
        <f t="shared" si="85"/>
        <v xml:space="preserve"> </v>
      </c>
      <c r="BA133" s="56">
        <v>126</v>
      </c>
      <c r="BB133" s="56" t="str">
        <f t="shared" si="86"/>
        <v/>
      </c>
      <c r="BC133" s="56" t="str">
        <f t="shared" si="87"/>
        <v>19000100</v>
      </c>
      <c r="BD133" s="56" t="str">
        <f t="shared" si="64"/>
        <v/>
      </c>
      <c r="BE133" s="56" t="str">
        <f t="shared" si="65"/>
        <v/>
      </c>
      <c r="BF133" s="56" t="str">
        <f t="shared" si="81"/>
        <v/>
      </c>
      <c r="BG133" s="56">
        <f t="shared" si="88"/>
        <v>0</v>
      </c>
      <c r="BH133" s="56">
        <f t="shared" si="89"/>
        <v>0</v>
      </c>
      <c r="BI133" s="56" t="str">
        <f t="shared" si="101"/>
        <v/>
      </c>
      <c r="BJ133" s="41" t="str">
        <f t="shared" si="102"/>
        <v/>
      </c>
      <c r="BK133" s="41" t="str">
        <f t="shared" si="103"/>
        <v/>
      </c>
      <c r="BL133" s="41" t="str">
        <f t="shared" si="90"/>
        <v/>
      </c>
      <c r="BM133" s="41" t="str">
        <f t="shared" si="104"/>
        <v/>
      </c>
      <c r="BN133" s="41" t="str">
        <f t="shared" si="105"/>
        <v/>
      </c>
      <c r="BO133" s="41">
        <f t="shared" si="71"/>
        <v>0</v>
      </c>
      <c r="BP133" s="41" t="str">
        <f t="shared" si="106"/>
        <v/>
      </c>
      <c r="BQ133" s="41" t="str">
        <f t="shared" si="107"/>
        <v/>
      </c>
      <c r="BR133" s="41">
        <f t="shared" si="74"/>
        <v>0</v>
      </c>
      <c r="BS133" s="41" t="str">
        <f t="shared" si="113"/>
        <v/>
      </c>
      <c r="BT133" s="41" t="str">
        <f t="shared" si="114"/>
        <v/>
      </c>
      <c r="BU133" s="85" t="str">
        <f t="shared" si="91"/>
        <v>999:99.99</v>
      </c>
      <c r="BV133" s="85" t="str">
        <f t="shared" si="92"/>
        <v>999:99.99</v>
      </c>
      <c r="BW133" s="85" t="str">
        <f t="shared" si="108"/>
        <v>999:99.99</v>
      </c>
      <c r="BX133" s="89" t="str">
        <f t="shared" si="115"/>
        <v>1980/1/1</v>
      </c>
    </row>
    <row r="134" spans="1:76" ht="24.75" customHeight="1" x14ac:dyDescent="0.15">
      <c r="A134" s="120" t="str">
        <f t="shared" si="93"/>
        <v/>
      </c>
      <c r="B134" s="64"/>
      <c r="C134" s="65"/>
      <c r="D134" s="65"/>
      <c r="E134" s="65"/>
      <c r="F134" s="145"/>
      <c r="G134" s="66"/>
      <c r="H134" s="66"/>
      <c r="I134" s="66"/>
      <c r="J134" s="66"/>
      <c r="K134" s="67"/>
      <c r="L134" s="67"/>
      <c r="M134" s="66"/>
      <c r="N134" s="67"/>
      <c r="O134" s="67"/>
      <c r="P134" s="66"/>
      <c r="Q134" s="66"/>
      <c r="R134" s="66"/>
      <c r="S134" s="66"/>
      <c r="T134" s="66"/>
      <c r="U134" s="67"/>
      <c r="V134" s="68"/>
      <c r="W134" s="67"/>
      <c r="X134" s="147" t="str">
        <f t="shared" si="94"/>
        <v/>
      </c>
      <c r="Y134" s="138"/>
      <c r="Z134" s="120" t="str">
        <f t="shared" si="95"/>
        <v/>
      </c>
      <c r="AA134" s="12"/>
      <c r="AB134" s="71">
        <f t="shared" si="96"/>
        <v>0</v>
      </c>
      <c r="AC134" s="71">
        <f t="shared" si="97"/>
        <v>0</v>
      </c>
      <c r="AD134" s="71">
        <f t="shared" si="98"/>
        <v>0</v>
      </c>
      <c r="AE134" s="71">
        <f t="shared" si="99"/>
        <v>0</v>
      </c>
      <c r="AF134" s="71">
        <f t="shared" si="110"/>
        <v>0</v>
      </c>
      <c r="AG134" s="72" t="str">
        <f>IF(F134="","",IF(V134="",申込書!$AB$6,LEFT(V134,2)&amp;RIGHT(V134,3)))</f>
        <v/>
      </c>
      <c r="AH134" s="72" t="str">
        <f t="shared" si="111"/>
        <v/>
      </c>
      <c r="AI134" s="72" t="str">
        <f t="shared" si="112"/>
        <v/>
      </c>
      <c r="AJ134" s="73"/>
      <c r="AQ134" s="40">
        <v>127</v>
      </c>
      <c r="AR134" s="40">
        <f t="shared" si="109"/>
        <v>0</v>
      </c>
      <c r="AS134" s="40" t="str">
        <f t="shared" ref="AS134:AS197" si="116">IF(OR(AU134="",BH134=5),"",AR134)</f>
        <v/>
      </c>
      <c r="AT134" s="56">
        <f t="shared" si="100"/>
        <v>0</v>
      </c>
      <c r="AU134" s="56" t="str">
        <f t="shared" si="82"/>
        <v/>
      </c>
      <c r="AV134" s="56" t="str">
        <f t="shared" ref="AV134:AV197" si="117">IF(AU134="","",F134&amp;"  "&amp;G134)</f>
        <v/>
      </c>
      <c r="AW134" s="56">
        <f t="shared" si="83"/>
        <v>10</v>
      </c>
      <c r="AX134" s="56">
        <f t="shared" si="84"/>
        <v>5</v>
      </c>
      <c r="AY134" s="56">
        <v>5</v>
      </c>
      <c r="AZ134" s="56" t="str">
        <f t="shared" si="85"/>
        <v xml:space="preserve"> </v>
      </c>
      <c r="BA134" s="56">
        <v>127</v>
      </c>
      <c r="BB134" s="56" t="str">
        <f t="shared" si="86"/>
        <v/>
      </c>
      <c r="BC134" s="56" t="str">
        <f t="shared" si="87"/>
        <v>19000100</v>
      </c>
      <c r="BD134" s="56" t="str">
        <f t="shared" si="64"/>
        <v/>
      </c>
      <c r="BE134" s="56" t="str">
        <f t="shared" si="65"/>
        <v/>
      </c>
      <c r="BF134" s="56" t="str">
        <f t="shared" si="81"/>
        <v/>
      </c>
      <c r="BG134" s="56">
        <f t="shared" si="88"/>
        <v>0</v>
      </c>
      <c r="BH134" s="56">
        <f t="shared" si="89"/>
        <v>0</v>
      </c>
      <c r="BI134" s="56" t="str">
        <f t="shared" si="101"/>
        <v/>
      </c>
      <c r="BJ134" s="41" t="str">
        <f t="shared" si="102"/>
        <v/>
      </c>
      <c r="BK134" s="41" t="str">
        <f t="shared" si="103"/>
        <v/>
      </c>
      <c r="BL134" s="41" t="str">
        <f t="shared" si="90"/>
        <v/>
      </c>
      <c r="BM134" s="41" t="str">
        <f t="shared" si="104"/>
        <v/>
      </c>
      <c r="BN134" s="41" t="str">
        <f t="shared" si="105"/>
        <v/>
      </c>
      <c r="BO134" s="41">
        <f t="shared" si="71"/>
        <v>0</v>
      </c>
      <c r="BP134" s="41" t="str">
        <f t="shared" si="106"/>
        <v/>
      </c>
      <c r="BQ134" s="41" t="str">
        <f t="shared" si="107"/>
        <v/>
      </c>
      <c r="BR134" s="41">
        <f t="shared" si="74"/>
        <v>0</v>
      </c>
      <c r="BS134" s="41" t="str">
        <f t="shared" si="113"/>
        <v/>
      </c>
      <c r="BT134" s="41" t="str">
        <f t="shared" si="114"/>
        <v/>
      </c>
      <c r="BU134" s="85" t="str">
        <f t="shared" si="91"/>
        <v>999:99.99</v>
      </c>
      <c r="BV134" s="85" t="str">
        <f t="shared" si="92"/>
        <v>999:99.99</v>
      </c>
      <c r="BW134" s="85" t="str">
        <f t="shared" si="108"/>
        <v>999:99.99</v>
      </c>
      <c r="BX134" s="89" t="str">
        <f t="shared" si="115"/>
        <v>1980/1/1</v>
      </c>
    </row>
    <row r="135" spans="1:76" ht="24.75" customHeight="1" x14ac:dyDescent="0.15">
      <c r="A135" s="120" t="str">
        <f t="shared" si="93"/>
        <v/>
      </c>
      <c r="B135" s="64"/>
      <c r="C135" s="65"/>
      <c r="D135" s="65"/>
      <c r="E135" s="65"/>
      <c r="F135" s="145"/>
      <c r="G135" s="66"/>
      <c r="H135" s="66"/>
      <c r="I135" s="66"/>
      <c r="J135" s="66"/>
      <c r="K135" s="67"/>
      <c r="L135" s="67"/>
      <c r="M135" s="66"/>
      <c r="N135" s="67"/>
      <c r="O135" s="67"/>
      <c r="P135" s="66"/>
      <c r="Q135" s="66"/>
      <c r="R135" s="66"/>
      <c r="S135" s="66"/>
      <c r="T135" s="66"/>
      <c r="U135" s="67"/>
      <c r="V135" s="68"/>
      <c r="W135" s="67"/>
      <c r="X135" s="147" t="str">
        <f t="shared" si="94"/>
        <v/>
      </c>
      <c r="Y135" s="138"/>
      <c r="Z135" s="120" t="str">
        <f t="shared" si="95"/>
        <v/>
      </c>
      <c r="AA135" s="12"/>
      <c r="AB135" s="71">
        <f t="shared" si="96"/>
        <v>0</v>
      </c>
      <c r="AC135" s="71">
        <f t="shared" si="97"/>
        <v>0</v>
      </c>
      <c r="AD135" s="71">
        <f t="shared" si="98"/>
        <v>0</v>
      </c>
      <c r="AE135" s="71">
        <f t="shared" si="99"/>
        <v>0</v>
      </c>
      <c r="AF135" s="71">
        <f t="shared" si="110"/>
        <v>0</v>
      </c>
      <c r="AG135" s="72" t="str">
        <f>IF(F135="","",IF(V135="",申込書!$AB$6,LEFT(V135,2)&amp;RIGHT(V135,3)))</f>
        <v/>
      </c>
      <c r="AH135" s="72" t="str">
        <f t="shared" si="111"/>
        <v/>
      </c>
      <c r="AI135" s="72" t="str">
        <f t="shared" si="112"/>
        <v/>
      </c>
      <c r="AJ135" s="73"/>
      <c r="AQ135" s="40">
        <v>128</v>
      </c>
      <c r="AR135" s="40">
        <f t="shared" si="109"/>
        <v>0</v>
      </c>
      <c r="AS135" s="40" t="str">
        <f t="shared" si="116"/>
        <v/>
      </c>
      <c r="AT135" s="56">
        <f t="shared" si="100"/>
        <v>0</v>
      </c>
      <c r="AU135" s="56" t="str">
        <f t="shared" si="82"/>
        <v/>
      </c>
      <c r="AV135" s="56" t="str">
        <f t="shared" si="117"/>
        <v/>
      </c>
      <c r="AW135" s="56">
        <f t="shared" si="83"/>
        <v>10</v>
      </c>
      <c r="AX135" s="56">
        <f t="shared" si="84"/>
        <v>5</v>
      </c>
      <c r="AY135" s="56">
        <v>5</v>
      </c>
      <c r="AZ135" s="56" t="str">
        <f t="shared" si="85"/>
        <v xml:space="preserve"> </v>
      </c>
      <c r="BA135" s="56">
        <v>128</v>
      </c>
      <c r="BB135" s="56" t="str">
        <f t="shared" si="86"/>
        <v/>
      </c>
      <c r="BC135" s="56" t="str">
        <f t="shared" si="87"/>
        <v>19000100</v>
      </c>
      <c r="BD135" s="56" t="str">
        <f t="shared" ref="BD135:BD198" si="118">IF(B135="","",4)</f>
        <v/>
      </c>
      <c r="BE135" s="56" t="str">
        <f t="shared" ref="BE135:BE198" si="119">IF(B135="","",IF(ISERROR(VLOOKUP($Y135,$CA$21:$CC$26,3,0)),"",VLOOKUP($Y135,$CA$21:$CC$26,3,0)))</f>
        <v/>
      </c>
      <c r="BF135" s="56" t="str">
        <f t="shared" si="81"/>
        <v/>
      </c>
      <c r="BG135" s="56">
        <f t="shared" si="88"/>
        <v>0</v>
      </c>
      <c r="BH135" s="56">
        <f t="shared" si="89"/>
        <v>0</v>
      </c>
      <c r="BI135" s="56" t="str">
        <f t="shared" si="101"/>
        <v/>
      </c>
      <c r="BJ135" s="41" t="str">
        <f t="shared" si="102"/>
        <v/>
      </c>
      <c r="BK135" s="41" t="str">
        <f t="shared" si="103"/>
        <v/>
      </c>
      <c r="BL135" s="41" t="str">
        <f t="shared" si="90"/>
        <v/>
      </c>
      <c r="BM135" s="41" t="str">
        <f t="shared" si="104"/>
        <v/>
      </c>
      <c r="BN135" s="41" t="str">
        <f t="shared" si="105"/>
        <v/>
      </c>
      <c r="BO135" s="41">
        <f t="shared" ref="BO135:BO198" si="120">IF(L135="オープン",5,0)</f>
        <v>0</v>
      </c>
      <c r="BP135" s="41" t="str">
        <f t="shared" si="106"/>
        <v/>
      </c>
      <c r="BQ135" s="41" t="str">
        <f t="shared" si="107"/>
        <v/>
      </c>
      <c r="BR135" s="41">
        <f t="shared" ref="BR135:BR198" si="121">IF(O135="オープン",5,0)</f>
        <v>0</v>
      </c>
      <c r="BS135" s="41" t="str">
        <f t="shared" si="113"/>
        <v/>
      </c>
      <c r="BT135" s="41" t="str">
        <f t="shared" si="114"/>
        <v/>
      </c>
      <c r="BU135" s="85" t="str">
        <f t="shared" si="91"/>
        <v>999:99.99</v>
      </c>
      <c r="BV135" s="85" t="str">
        <f t="shared" si="92"/>
        <v>999:99.99</v>
      </c>
      <c r="BW135" s="85" t="str">
        <f t="shared" si="108"/>
        <v>999:99.99</v>
      </c>
      <c r="BX135" s="89" t="str">
        <f t="shared" si="115"/>
        <v>1980/1/1</v>
      </c>
    </row>
    <row r="136" spans="1:76" ht="24.75" customHeight="1" x14ac:dyDescent="0.15">
      <c r="A136" s="120" t="str">
        <f t="shared" si="93"/>
        <v/>
      </c>
      <c r="B136" s="64"/>
      <c r="C136" s="65"/>
      <c r="D136" s="65"/>
      <c r="E136" s="65"/>
      <c r="F136" s="145"/>
      <c r="G136" s="66"/>
      <c r="H136" s="66"/>
      <c r="I136" s="66"/>
      <c r="J136" s="66"/>
      <c r="K136" s="67"/>
      <c r="L136" s="67"/>
      <c r="M136" s="66"/>
      <c r="N136" s="67"/>
      <c r="O136" s="67"/>
      <c r="P136" s="66"/>
      <c r="Q136" s="66"/>
      <c r="R136" s="66"/>
      <c r="S136" s="66"/>
      <c r="T136" s="66"/>
      <c r="U136" s="67"/>
      <c r="V136" s="68"/>
      <c r="W136" s="67"/>
      <c r="X136" s="147" t="str">
        <f t="shared" si="94"/>
        <v/>
      </c>
      <c r="Y136" s="138"/>
      <c r="Z136" s="120" t="str">
        <f t="shared" si="95"/>
        <v/>
      </c>
      <c r="AA136" s="12"/>
      <c r="AB136" s="71">
        <f t="shared" si="96"/>
        <v>0</v>
      </c>
      <c r="AC136" s="71">
        <f t="shared" si="97"/>
        <v>0</v>
      </c>
      <c r="AD136" s="71">
        <f t="shared" si="98"/>
        <v>0</v>
      </c>
      <c r="AE136" s="71">
        <f t="shared" si="99"/>
        <v>0</v>
      </c>
      <c r="AF136" s="71">
        <f t="shared" si="110"/>
        <v>0</v>
      </c>
      <c r="AG136" s="72" t="str">
        <f>IF(F136="","",IF(V136="",申込書!$AB$6,LEFT(V136,2)&amp;RIGHT(V136,3)))</f>
        <v/>
      </c>
      <c r="AH136" s="72" t="str">
        <f t="shared" si="111"/>
        <v/>
      </c>
      <c r="AI136" s="72" t="str">
        <f t="shared" si="112"/>
        <v/>
      </c>
      <c r="AJ136" s="73"/>
      <c r="AQ136" s="40">
        <v>129</v>
      </c>
      <c r="AR136" s="40">
        <f t="shared" si="109"/>
        <v>0</v>
      </c>
      <c r="AS136" s="40" t="str">
        <f t="shared" si="116"/>
        <v/>
      </c>
      <c r="AT136" s="56">
        <f t="shared" si="100"/>
        <v>0</v>
      </c>
      <c r="AU136" s="56" t="str">
        <f t="shared" si="82"/>
        <v/>
      </c>
      <c r="AV136" s="56" t="str">
        <f t="shared" si="117"/>
        <v/>
      </c>
      <c r="AW136" s="56">
        <f t="shared" si="83"/>
        <v>10</v>
      </c>
      <c r="AX136" s="56">
        <f t="shared" si="84"/>
        <v>5</v>
      </c>
      <c r="AY136" s="56">
        <v>5</v>
      </c>
      <c r="AZ136" s="56" t="str">
        <f t="shared" si="85"/>
        <v xml:space="preserve"> </v>
      </c>
      <c r="BA136" s="56">
        <v>129</v>
      </c>
      <c r="BB136" s="56" t="str">
        <f t="shared" si="86"/>
        <v/>
      </c>
      <c r="BC136" s="56" t="str">
        <f t="shared" si="87"/>
        <v>19000100</v>
      </c>
      <c r="BD136" s="56" t="str">
        <f t="shared" si="118"/>
        <v/>
      </c>
      <c r="BE136" s="56" t="str">
        <f t="shared" si="119"/>
        <v/>
      </c>
      <c r="BF136" s="56" t="str">
        <f t="shared" si="81"/>
        <v/>
      </c>
      <c r="BG136" s="56">
        <f t="shared" si="88"/>
        <v>0</v>
      </c>
      <c r="BH136" s="56">
        <f t="shared" si="89"/>
        <v>0</v>
      </c>
      <c r="BI136" s="56" t="str">
        <f t="shared" si="101"/>
        <v/>
      </c>
      <c r="BJ136" s="41" t="str">
        <f t="shared" si="102"/>
        <v/>
      </c>
      <c r="BK136" s="41" t="str">
        <f t="shared" si="103"/>
        <v/>
      </c>
      <c r="BL136" s="41" t="str">
        <f t="shared" si="90"/>
        <v/>
      </c>
      <c r="BM136" s="41" t="str">
        <f t="shared" si="104"/>
        <v/>
      </c>
      <c r="BN136" s="41" t="str">
        <f t="shared" si="105"/>
        <v/>
      </c>
      <c r="BO136" s="41">
        <f t="shared" si="120"/>
        <v>0</v>
      </c>
      <c r="BP136" s="41" t="str">
        <f t="shared" si="106"/>
        <v/>
      </c>
      <c r="BQ136" s="41" t="str">
        <f t="shared" si="107"/>
        <v/>
      </c>
      <c r="BR136" s="41">
        <f t="shared" si="121"/>
        <v>0</v>
      </c>
      <c r="BS136" s="41" t="str">
        <f t="shared" si="113"/>
        <v/>
      </c>
      <c r="BT136" s="41" t="str">
        <f t="shared" si="114"/>
        <v/>
      </c>
      <c r="BU136" s="85" t="str">
        <f t="shared" si="91"/>
        <v>999:99.99</v>
      </c>
      <c r="BV136" s="85" t="str">
        <f t="shared" si="92"/>
        <v>999:99.99</v>
      </c>
      <c r="BW136" s="85" t="str">
        <f t="shared" si="108"/>
        <v>999:99.99</v>
      </c>
      <c r="BX136" s="89" t="str">
        <f t="shared" si="115"/>
        <v>1980/1/1</v>
      </c>
    </row>
    <row r="137" spans="1:76" ht="24.75" customHeight="1" x14ac:dyDescent="0.15">
      <c r="A137" s="120" t="str">
        <f t="shared" si="93"/>
        <v/>
      </c>
      <c r="B137" s="64"/>
      <c r="C137" s="65"/>
      <c r="D137" s="65"/>
      <c r="E137" s="65"/>
      <c r="F137" s="145"/>
      <c r="G137" s="66"/>
      <c r="H137" s="66"/>
      <c r="I137" s="66"/>
      <c r="J137" s="66"/>
      <c r="K137" s="67"/>
      <c r="L137" s="67"/>
      <c r="M137" s="66"/>
      <c r="N137" s="67"/>
      <c r="O137" s="67"/>
      <c r="P137" s="66"/>
      <c r="Q137" s="66"/>
      <c r="R137" s="66"/>
      <c r="S137" s="66"/>
      <c r="T137" s="66"/>
      <c r="U137" s="67"/>
      <c r="V137" s="68"/>
      <c r="W137" s="67"/>
      <c r="X137" s="147" t="str">
        <f t="shared" si="94"/>
        <v/>
      </c>
      <c r="Y137" s="138"/>
      <c r="Z137" s="120" t="str">
        <f t="shared" si="95"/>
        <v/>
      </c>
      <c r="AA137" s="12"/>
      <c r="AB137" s="71">
        <f t="shared" si="96"/>
        <v>0</v>
      </c>
      <c r="AC137" s="71">
        <f t="shared" si="97"/>
        <v>0</v>
      </c>
      <c r="AD137" s="71">
        <f t="shared" si="98"/>
        <v>0</v>
      </c>
      <c r="AE137" s="71">
        <f t="shared" si="99"/>
        <v>0</v>
      </c>
      <c r="AF137" s="71">
        <f t="shared" si="110"/>
        <v>0</v>
      </c>
      <c r="AG137" s="72" t="str">
        <f>IF(F137="","",IF(V137="",申込書!$AB$6,LEFT(V137,2)&amp;RIGHT(V137,3)))</f>
        <v/>
      </c>
      <c r="AH137" s="72" t="str">
        <f t="shared" si="111"/>
        <v/>
      </c>
      <c r="AI137" s="72" t="str">
        <f t="shared" si="112"/>
        <v/>
      </c>
      <c r="AJ137" s="73"/>
      <c r="AQ137" s="40">
        <v>130</v>
      </c>
      <c r="AR137" s="40">
        <f t="shared" si="109"/>
        <v>0</v>
      </c>
      <c r="AS137" s="40" t="str">
        <f t="shared" si="116"/>
        <v/>
      </c>
      <c r="AT137" s="56">
        <f t="shared" si="100"/>
        <v>0</v>
      </c>
      <c r="AU137" s="56" t="str">
        <f t="shared" si="82"/>
        <v/>
      </c>
      <c r="AV137" s="56" t="str">
        <f t="shared" si="117"/>
        <v/>
      </c>
      <c r="AW137" s="56">
        <f t="shared" si="83"/>
        <v>10</v>
      </c>
      <c r="AX137" s="56">
        <f t="shared" si="84"/>
        <v>5</v>
      </c>
      <c r="AY137" s="56">
        <v>5</v>
      </c>
      <c r="AZ137" s="56" t="str">
        <f t="shared" si="85"/>
        <v xml:space="preserve"> </v>
      </c>
      <c r="BA137" s="56">
        <v>130</v>
      </c>
      <c r="BB137" s="56" t="str">
        <f t="shared" si="86"/>
        <v/>
      </c>
      <c r="BC137" s="56" t="str">
        <f t="shared" si="87"/>
        <v>19000100</v>
      </c>
      <c r="BD137" s="56" t="str">
        <f t="shared" si="118"/>
        <v/>
      </c>
      <c r="BE137" s="56" t="str">
        <f t="shared" si="119"/>
        <v/>
      </c>
      <c r="BF137" s="56" t="str">
        <f t="shared" si="81"/>
        <v/>
      </c>
      <c r="BG137" s="56">
        <f t="shared" si="88"/>
        <v>0</v>
      </c>
      <c r="BH137" s="56">
        <f t="shared" si="89"/>
        <v>0</v>
      </c>
      <c r="BI137" s="56" t="str">
        <f t="shared" si="101"/>
        <v/>
      </c>
      <c r="BJ137" s="41" t="str">
        <f t="shared" si="102"/>
        <v/>
      </c>
      <c r="BK137" s="41" t="str">
        <f t="shared" si="103"/>
        <v/>
      </c>
      <c r="BL137" s="41" t="str">
        <f t="shared" si="90"/>
        <v/>
      </c>
      <c r="BM137" s="41" t="str">
        <f t="shared" si="104"/>
        <v/>
      </c>
      <c r="BN137" s="41" t="str">
        <f t="shared" si="105"/>
        <v/>
      </c>
      <c r="BO137" s="41">
        <f t="shared" si="120"/>
        <v>0</v>
      </c>
      <c r="BP137" s="41" t="str">
        <f t="shared" si="106"/>
        <v/>
      </c>
      <c r="BQ137" s="41" t="str">
        <f t="shared" si="107"/>
        <v/>
      </c>
      <c r="BR137" s="41">
        <f t="shared" si="121"/>
        <v>0</v>
      </c>
      <c r="BS137" s="41" t="str">
        <f t="shared" si="113"/>
        <v/>
      </c>
      <c r="BT137" s="41" t="str">
        <f t="shared" si="114"/>
        <v/>
      </c>
      <c r="BU137" s="85" t="str">
        <f t="shared" si="91"/>
        <v>999:99.99</v>
      </c>
      <c r="BV137" s="85" t="str">
        <f t="shared" si="92"/>
        <v>999:99.99</v>
      </c>
      <c r="BW137" s="85" t="str">
        <f t="shared" si="108"/>
        <v>999:99.99</v>
      </c>
      <c r="BX137" s="89" t="str">
        <f t="shared" si="115"/>
        <v>1980/1/1</v>
      </c>
    </row>
    <row r="138" spans="1:76" ht="24.75" customHeight="1" x14ac:dyDescent="0.15">
      <c r="A138" s="120" t="str">
        <f>IF(B138="","",A137+1)</f>
        <v/>
      </c>
      <c r="B138" s="64"/>
      <c r="C138" s="65"/>
      <c r="D138" s="65"/>
      <c r="E138" s="65"/>
      <c r="F138" s="145"/>
      <c r="G138" s="66"/>
      <c r="H138" s="66"/>
      <c r="I138" s="66"/>
      <c r="J138" s="66"/>
      <c r="K138" s="67"/>
      <c r="L138" s="67"/>
      <c r="M138" s="66"/>
      <c r="N138" s="67"/>
      <c r="O138" s="67"/>
      <c r="P138" s="66"/>
      <c r="Q138" s="66"/>
      <c r="R138" s="66"/>
      <c r="S138" s="66"/>
      <c r="T138" s="66"/>
      <c r="U138" s="67"/>
      <c r="V138" s="68"/>
      <c r="W138" s="67"/>
      <c r="X138" s="147" t="str">
        <f t="shared" si="94"/>
        <v/>
      </c>
      <c r="Y138" s="138"/>
      <c r="Z138" s="120" t="str">
        <f t="shared" si="95"/>
        <v/>
      </c>
      <c r="AA138" s="12"/>
      <c r="AB138" s="71">
        <f t="shared" si="96"/>
        <v>0</v>
      </c>
      <c r="AC138" s="71">
        <f t="shared" si="97"/>
        <v>0</v>
      </c>
      <c r="AD138" s="71">
        <f t="shared" si="98"/>
        <v>0</v>
      </c>
      <c r="AE138" s="71">
        <f t="shared" si="99"/>
        <v>0</v>
      </c>
      <c r="AF138" s="71">
        <f t="shared" si="110"/>
        <v>0</v>
      </c>
      <c r="AG138" s="72" t="str">
        <f>IF(F138="","",IF(V138="",申込書!$AB$6,LEFT(V138,2)&amp;RIGHT(V138,3)))</f>
        <v/>
      </c>
      <c r="AH138" s="72" t="str">
        <f t="shared" si="111"/>
        <v/>
      </c>
      <c r="AI138" s="72" t="str">
        <f t="shared" si="112"/>
        <v/>
      </c>
      <c r="AJ138" s="73"/>
      <c r="AQ138" s="40">
        <v>131</v>
      </c>
      <c r="AR138" s="40">
        <f t="shared" si="109"/>
        <v>0</v>
      </c>
      <c r="AS138" s="40" t="str">
        <f t="shared" si="116"/>
        <v/>
      </c>
      <c r="AT138" s="56">
        <f t="shared" si="100"/>
        <v>0</v>
      </c>
      <c r="AU138" s="56" t="str">
        <f t="shared" si="82"/>
        <v/>
      </c>
      <c r="AV138" s="56" t="str">
        <f t="shared" si="117"/>
        <v/>
      </c>
      <c r="AW138" s="56">
        <f t="shared" si="83"/>
        <v>10</v>
      </c>
      <c r="AX138" s="56">
        <f t="shared" si="84"/>
        <v>5</v>
      </c>
      <c r="AY138" s="56">
        <v>5</v>
      </c>
      <c r="AZ138" s="56" t="str">
        <f t="shared" si="85"/>
        <v xml:space="preserve"> </v>
      </c>
      <c r="BA138" s="56">
        <v>131</v>
      </c>
      <c r="BB138" s="56" t="str">
        <f t="shared" si="86"/>
        <v/>
      </c>
      <c r="BC138" s="56" t="str">
        <f t="shared" si="87"/>
        <v>19000100</v>
      </c>
      <c r="BD138" s="56" t="str">
        <f t="shared" si="118"/>
        <v/>
      </c>
      <c r="BE138" s="56" t="str">
        <f t="shared" si="119"/>
        <v/>
      </c>
      <c r="BF138" s="56" t="str">
        <f t="shared" si="81"/>
        <v/>
      </c>
      <c r="BG138" s="56">
        <f t="shared" si="88"/>
        <v>0</v>
      </c>
      <c r="BH138" s="56">
        <f t="shared" si="89"/>
        <v>0</v>
      </c>
      <c r="BI138" s="56" t="str">
        <f t="shared" si="101"/>
        <v/>
      </c>
      <c r="BJ138" s="41" t="str">
        <f t="shared" si="102"/>
        <v/>
      </c>
      <c r="BK138" s="41" t="str">
        <f t="shared" si="103"/>
        <v/>
      </c>
      <c r="BL138" s="41" t="str">
        <f t="shared" si="90"/>
        <v/>
      </c>
      <c r="BM138" s="41" t="str">
        <f t="shared" si="104"/>
        <v/>
      </c>
      <c r="BN138" s="41" t="str">
        <f t="shared" si="105"/>
        <v/>
      </c>
      <c r="BO138" s="41">
        <f t="shared" si="120"/>
        <v>0</v>
      </c>
      <c r="BP138" s="41" t="str">
        <f t="shared" si="106"/>
        <v/>
      </c>
      <c r="BQ138" s="41" t="str">
        <f t="shared" si="107"/>
        <v/>
      </c>
      <c r="BR138" s="41">
        <f t="shared" si="121"/>
        <v>0</v>
      </c>
      <c r="BS138" s="41" t="str">
        <f t="shared" si="113"/>
        <v/>
      </c>
      <c r="BT138" s="41" t="str">
        <f t="shared" si="114"/>
        <v/>
      </c>
      <c r="BU138" s="85" t="str">
        <f t="shared" si="91"/>
        <v>999:99.99</v>
      </c>
      <c r="BV138" s="85" t="str">
        <f t="shared" si="92"/>
        <v>999:99.99</v>
      </c>
      <c r="BW138" s="85" t="str">
        <f t="shared" si="108"/>
        <v>999:99.99</v>
      </c>
      <c r="BX138" s="89" t="str">
        <f t="shared" si="115"/>
        <v>1980/1/1</v>
      </c>
    </row>
    <row r="139" spans="1:76" ht="24.75" customHeight="1" x14ac:dyDescent="0.15">
      <c r="A139" s="120" t="str">
        <f>IF(B139="","",A138+1)</f>
        <v/>
      </c>
      <c r="B139" s="64"/>
      <c r="C139" s="65"/>
      <c r="D139" s="65"/>
      <c r="E139" s="65"/>
      <c r="F139" s="145"/>
      <c r="G139" s="66"/>
      <c r="H139" s="66"/>
      <c r="I139" s="66"/>
      <c r="J139" s="66"/>
      <c r="K139" s="67"/>
      <c r="L139" s="67"/>
      <c r="M139" s="66"/>
      <c r="N139" s="67"/>
      <c r="O139" s="67"/>
      <c r="P139" s="66"/>
      <c r="Q139" s="66"/>
      <c r="R139" s="66"/>
      <c r="S139" s="66"/>
      <c r="T139" s="66"/>
      <c r="U139" s="67"/>
      <c r="V139" s="68"/>
      <c r="W139" s="67"/>
      <c r="X139" s="147" t="str">
        <f t="shared" si="94"/>
        <v/>
      </c>
      <c r="Y139" s="138"/>
      <c r="Z139" s="120" t="str">
        <f t="shared" si="95"/>
        <v/>
      </c>
      <c r="AA139" s="12"/>
      <c r="AB139" s="71">
        <f t="shared" si="96"/>
        <v>0</v>
      </c>
      <c r="AC139" s="71">
        <f t="shared" si="97"/>
        <v>0</v>
      </c>
      <c r="AD139" s="71">
        <f t="shared" si="98"/>
        <v>0</v>
      </c>
      <c r="AE139" s="71">
        <f t="shared" si="99"/>
        <v>0</v>
      </c>
      <c r="AF139" s="71">
        <f t="shared" si="110"/>
        <v>0</v>
      </c>
      <c r="AG139" s="72" t="str">
        <f>IF(F139="","",IF(V139="",申込書!$AB$6,LEFT(V139,2)&amp;RIGHT(V139,3)))</f>
        <v/>
      </c>
      <c r="AH139" s="72" t="str">
        <f t="shared" si="111"/>
        <v/>
      </c>
      <c r="AI139" s="72" t="str">
        <f t="shared" si="112"/>
        <v/>
      </c>
      <c r="AJ139" s="73"/>
      <c r="AQ139" s="40">
        <v>132</v>
      </c>
      <c r="AR139" s="40">
        <f t="shared" si="109"/>
        <v>0</v>
      </c>
      <c r="AS139" s="40" t="str">
        <f t="shared" si="116"/>
        <v/>
      </c>
      <c r="AT139" s="56">
        <f t="shared" si="100"/>
        <v>0</v>
      </c>
      <c r="AU139" s="56" t="str">
        <f t="shared" si="82"/>
        <v/>
      </c>
      <c r="AV139" s="56" t="str">
        <f t="shared" si="117"/>
        <v/>
      </c>
      <c r="AW139" s="56">
        <f t="shared" si="83"/>
        <v>10</v>
      </c>
      <c r="AX139" s="56">
        <f t="shared" si="84"/>
        <v>5</v>
      </c>
      <c r="AY139" s="56">
        <v>5</v>
      </c>
      <c r="AZ139" s="56" t="str">
        <f t="shared" si="85"/>
        <v xml:space="preserve"> </v>
      </c>
      <c r="BA139" s="56">
        <v>132</v>
      </c>
      <c r="BB139" s="56" t="str">
        <f t="shared" si="86"/>
        <v/>
      </c>
      <c r="BC139" s="56" t="str">
        <f t="shared" si="87"/>
        <v>19000100</v>
      </c>
      <c r="BD139" s="56" t="str">
        <f t="shared" si="118"/>
        <v/>
      </c>
      <c r="BE139" s="56" t="str">
        <f t="shared" si="119"/>
        <v/>
      </c>
      <c r="BF139" s="56" t="str">
        <f t="shared" si="81"/>
        <v/>
      </c>
      <c r="BG139" s="56">
        <f t="shared" si="88"/>
        <v>0</v>
      </c>
      <c r="BH139" s="56">
        <f t="shared" si="89"/>
        <v>0</v>
      </c>
      <c r="BI139" s="56" t="str">
        <f t="shared" si="101"/>
        <v/>
      </c>
      <c r="BJ139" s="41" t="str">
        <f t="shared" si="102"/>
        <v/>
      </c>
      <c r="BK139" s="41" t="str">
        <f t="shared" si="103"/>
        <v/>
      </c>
      <c r="BL139" s="41" t="str">
        <f t="shared" si="90"/>
        <v/>
      </c>
      <c r="BM139" s="41" t="str">
        <f t="shared" si="104"/>
        <v/>
      </c>
      <c r="BN139" s="41" t="str">
        <f t="shared" si="105"/>
        <v/>
      </c>
      <c r="BO139" s="41">
        <f t="shared" si="120"/>
        <v>0</v>
      </c>
      <c r="BP139" s="41" t="str">
        <f t="shared" si="106"/>
        <v/>
      </c>
      <c r="BQ139" s="41" t="str">
        <f t="shared" si="107"/>
        <v/>
      </c>
      <c r="BR139" s="41">
        <f t="shared" si="121"/>
        <v>0</v>
      </c>
      <c r="BS139" s="41" t="str">
        <f t="shared" si="113"/>
        <v/>
      </c>
      <c r="BT139" s="41" t="str">
        <f t="shared" si="114"/>
        <v/>
      </c>
      <c r="BU139" s="85" t="str">
        <f t="shared" si="91"/>
        <v>999:99.99</v>
      </c>
      <c r="BV139" s="85" t="str">
        <f t="shared" si="92"/>
        <v>999:99.99</v>
      </c>
      <c r="BW139" s="85" t="str">
        <f t="shared" si="108"/>
        <v>999:99.99</v>
      </c>
      <c r="BX139" s="89" t="str">
        <f t="shared" si="115"/>
        <v>1980/1/1</v>
      </c>
    </row>
    <row r="140" spans="1:76" ht="24.75" customHeight="1" x14ac:dyDescent="0.15">
      <c r="A140" s="120" t="str">
        <f>IF(B140="","",A139+1)</f>
        <v/>
      </c>
      <c r="B140" s="64"/>
      <c r="C140" s="65"/>
      <c r="D140" s="65"/>
      <c r="E140" s="65"/>
      <c r="F140" s="145"/>
      <c r="G140" s="66"/>
      <c r="H140" s="66"/>
      <c r="I140" s="66"/>
      <c r="J140" s="66"/>
      <c r="K140" s="67"/>
      <c r="L140" s="67"/>
      <c r="M140" s="66"/>
      <c r="N140" s="67"/>
      <c r="O140" s="67"/>
      <c r="P140" s="66"/>
      <c r="Q140" s="66"/>
      <c r="R140" s="66"/>
      <c r="S140" s="66"/>
      <c r="T140" s="66"/>
      <c r="U140" s="67"/>
      <c r="V140" s="68"/>
      <c r="W140" s="67"/>
      <c r="X140" s="147" t="str">
        <f t="shared" si="94"/>
        <v/>
      </c>
      <c r="Y140" s="138"/>
      <c r="Z140" s="120" t="str">
        <f t="shared" si="95"/>
        <v/>
      </c>
      <c r="AA140" s="12"/>
      <c r="AB140" s="71">
        <f>IF(J140="",0,1)</f>
        <v>0</v>
      </c>
      <c r="AC140" s="71">
        <f>IF(M140="",0,1)</f>
        <v>0</v>
      </c>
      <c r="AD140" s="71">
        <f t="shared" si="98"/>
        <v>0</v>
      </c>
      <c r="AE140" s="71">
        <f t="shared" si="99"/>
        <v>0</v>
      </c>
      <c r="AF140" s="71">
        <f t="shared" si="110"/>
        <v>0</v>
      </c>
      <c r="AG140" s="72" t="str">
        <f>IF(F140="","",IF(V140="",申込書!$AB$6,LEFT(V140,2)&amp;RIGHT(V140,3)))</f>
        <v/>
      </c>
      <c r="AH140" s="72" t="str">
        <f t="shared" si="111"/>
        <v/>
      </c>
      <c r="AI140" s="72" t="str">
        <f t="shared" si="112"/>
        <v/>
      </c>
      <c r="AJ140" s="73"/>
      <c r="AQ140" s="40">
        <v>133</v>
      </c>
      <c r="AR140" s="40">
        <f t="shared" si="109"/>
        <v>0</v>
      </c>
      <c r="AS140" s="40" t="str">
        <f t="shared" si="116"/>
        <v/>
      </c>
      <c r="AT140" s="56">
        <f>LEN(TRIM(F140))+LEN(TRIM(G140))</f>
        <v>0</v>
      </c>
      <c r="AU140" s="56" t="str">
        <f t="shared" si="82"/>
        <v/>
      </c>
      <c r="AV140" s="56" t="str">
        <f t="shared" si="117"/>
        <v/>
      </c>
      <c r="AW140" s="56">
        <f t="shared" si="83"/>
        <v>10</v>
      </c>
      <c r="AX140" s="56">
        <f t="shared" si="84"/>
        <v>5</v>
      </c>
      <c r="AY140" s="56">
        <v>5</v>
      </c>
      <c r="AZ140" s="56" t="str">
        <f>H140&amp;" "&amp;I140</f>
        <v xml:space="preserve"> </v>
      </c>
      <c r="BA140" s="56">
        <v>133</v>
      </c>
      <c r="BB140" s="56" t="str">
        <f t="shared" si="86"/>
        <v/>
      </c>
      <c r="BC140" s="56" t="str">
        <f t="shared" si="87"/>
        <v>19000100</v>
      </c>
      <c r="BD140" s="56" t="str">
        <f t="shared" si="118"/>
        <v/>
      </c>
      <c r="BE140" s="56" t="str">
        <f t="shared" si="119"/>
        <v/>
      </c>
      <c r="BF140" s="56" t="str">
        <f t="shared" si="81"/>
        <v/>
      </c>
      <c r="BG140" s="56">
        <f t="shared" si="88"/>
        <v>0</v>
      </c>
      <c r="BH140" s="56">
        <f t="shared" si="89"/>
        <v>0</v>
      </c>
      <c r="BI140" s="56" t="str">
        <f t="shared" si="101"/>
        <v/>
      </c>
      <c r="BJ140" s="41" t="str">
        <f t="shared" si="102"/>
        <v/>
      </c>
      <c r="BK140" s="41" t="str">
        <f t="shared" si="103"/>
        <v/>
      </c>
      <c r="BL140" s="41" t="str">
        <f t="shared" si="90"/>
        <v/>
      </c>
      <c r="BM140" s="41" t="str">
        <f t="shared" si="104"/>
        <v/>
      </c>
      <c r="BN140" s="41" t="str">
        <f t="shared" si="105"/>
        <v/>
      </c>
      <c r="BO140" s="41">
        <f t="shared" si="120"/>
        <v>0</v>
      </c>
      <c r="BP140" s="41" t="str">
        <f t="shared" si="106"/>
        <v/>
      </c>
      <c r="BQ140" s="41" t="str">
        <f t="shared" si="107"/>
        <v/>
      </c>
      <c r="BR140" s="41">
        <f t="shared" si="121"/>
        <v>0</v>
      </c>
      <c r="BS140" s="41" t="str">
        <f t="shared" si="113"/>
        <v/>
      </c>
      <c r="BT140" s="41" t="str">
        <f t="shared" si="114"/>
        <v/>
      </c>
      <c r="BU140" s="85" t="str">
        <f t="shared" si="91"/>
        <v>999:99.99</v>
      </c>
      <c r="BV140" s="85" t="str">
        <f t="shared" si="92"/>
        <v>999:99.99</v>
      </c>
      <c r="BW140" s="85" t="str">
        <f t="shared" si="108"/>
        <v>999:99.99</v>
      </c>
      <c r="BX140" s="89" t="str">
        <f t="shared" si="115"/>
        <v>1980/1/1</v>
      </c>
    </row>
    <row r="141" spans="1:76" ht="24.75" customHeight="1" x14ac:dyDescent="0.15">
      <c r="A141" s="120" t="str">
        <f>IF(B141="","",A140+1)</f>
        <v/>
      </c>
      <c r="B141" s="64"/>
      <c r="C141" s="65"/>
      <c r="D141" s="65"/>
      <c r="E141" s="65"/>
      <c r="F141" s="145"/>
      <c r="G141" s="66"/>
      <c r="H141" s="66"/>
      <c r="I141" s="66"/>
      <c r="J141" s="66"/>
      <c r="K141" s="67"/>
      <c r="L141" s="67"/>
      <c r="M141" s="66"/>
      <c r="N141" s="67"/>
      <c r="O141" s="67"/>
      <c r="P141" s="66"/>
      <c r="Q141" s="66"/>
      <c r="R141" s="66"/>
      <c r="S141" s="66"/>
      <c r="T141" s="66"/>
      <c r="U141" s="67"/>
      <c r="V141" s="68"/>
      <c r="W141" s="67"/>
      <c r="X141" s="147" t="str">
        <f t="shared" si="94"/>
        <v/>
      </c>
      <c r="Y141" s="138"/>
      <c r="Z141" s="120" t="str">
        <f t="shared" si="95"/>
        <v/>
      </c>
      <c r="AA141" s="12"/>
      <c r="AB141" s="71">
        <f>IF(J141="",0,1)</f>
        <v>0</v>
      </c>
      <c r="AC141" s="71">
        <f>IF(M141="",0,1)</f>
        <v>0</v>
      </c>
      <c r="AD141" s="71">
        <f t="shared" si="98"/>
        <v>0</v>
      </c>
      <c r="AE141" s="71">
        <f t="shared" si="99"/>
        <v>0</v>
      </c>
      <c r="AF141" s="71">
        <f t="shared" si="110"/>
        <v>0</v>
      </c>
      <c r="AG141" s="72" t="str">
        <f>IF(F141="","",IF(V141="",申込書!$AB$6,LEFT(V141,2)&amp;RIGHT(V141,3)))</f>
        <v/>
      </c>
      <c r="AH141" s="72" t="str">
        <f t="shared" si="111"/>
        <v/>
      </c>
      <c r="AI141" s="72" t="str">
        <f t="shared" si="112"/>
        <v/>
      </c>
      <c r="AJ141" s="73"/>
      <c r="AQ141" s="40">
        <v>134</v>
      </c>
      <c r="AR141" s="40">
        <f t="shared" si="109"/>
        <v>0</v>
      </c>
      <c r="AS141" s="40" t="str">
        <f t="shared" si="116"/>
        <v/>
      </c>
      <c r="AT141" s="56">
        <f>LEN(TRIM(F141))+LEN(TRIM(G141))</f>
        <v>0</v>
      </c>
      <c r="AU141" s="56" t="str">
        <f t="shared" si="82"/>
        <v/>
      </c>
      <c r="AV141" s="56" t="str">
        <f t="shared" si="117"/>
        <v/>
      </c>
      <c r="AW141" s="56">
        <f t="shared" si="83"/>
        <v>10</v>
      </c>
      <c r="AX141" s="56">
        <f t="shared" si="84"/>
        <v>5</v>
      </c>
      <c r="AY141" s="56">
        <v>5</v>
      </c>
      <c r="AZ141" s="56" t="str">
        <f>H141&amp;" "&amp;I141</f>
        <v xml:space="preserve"> </v>
      </c>
      <c r="BA141" s="56">
        <v>134</v>
      </c>
      <c r="BB141" s="56" t="str">
        <f t="shared" si="86"/>
        <v/>
      </c>
      <c r="BC141" s="56" t="str">
        <f t="shared" si="87"/>
        <v>19000100</v>
      </c>
      <c r="BD141" s="56" t="str">
        <f t="shared" si="118"/>
        <v/>
      </c>
      <c r="BE141" s="56" t="str">
        <f t="shared" si="119"/>
        <v/>
      </c>
      <c r="BF141" s="56" t="str">
        <f t="shared" si="81"/>
        <v/>
      </c>
      <c r="BG141" s="56">
        <f t="shared" si="88"/>
        <v>0</v>
      </c>
      <c r="BH141" s="56">
        <f t="shared" si="89"/>
        <v>0</v>
      </c>
      <c r="BI141" s="56" t="str">
        <f t="shared" si="101"/>
        <v/>
      </c>
      <c r="BJ141" s="41" t="str">
        <f t="shared" si="102"/>
        <v/>
      </c>
      <c r="BK141" s="41" t="str">
        <f t="shared" si="103"/>
        <v/>
      </c>
      <c r="BL141" s="41" t="str">
        <f t="shared" si="90"/>
        <v/>
      </c>
      <c r="BM141" s="41" t="str">
        <f t="shared" si="104"/>
        <v/>
      </c>
      <c r="BN141" s="41" t="str">
        <f t="shared" si="105"/>
        <v/>
      </c>
      <c r="BO141" s="41">
        <f t="shared" si="120"/>
        <v>0</v>
      </c>
      <c r="BP141" s="41" t="str">
        <f t="shared" si="106"/>
        <v/>
      </c>
      <c r="BQ141" s="41" t="str">
        <f t="shared" si="107"/>
        <v/>
      </c>
      <c r="BR141" s="41">
        <f t="shared" si="121"/>
        <v>0</v>
      </c>
      <c r="BS141" s="41" t="str">
        <f t="shared" si="113"/>
        <v/>
      </c>
      <c r="BT141" s="41" t="str">
        <f t="shared" si="114"/>
        <v/>
      </c>
      <c r="BU141" s="85" t="str">
        <f t="shared" si="91"/>
        <v>999:99.99</v>
      </c>
      <c r="BV141" s="85" t="str">
        <f t="shared" si="92"/>
        <v>999:99.99</v>
      </c>
      <c r="BW141" s="85" t="str">
        <f t="shared" si="108"/>
        <v>999:99.99</v>
      </c>
      <c r="BX141" s="89" t="str">
        <f t="shared" si="115"/>
        <v>1980/1/1</v>
      </c>
    </row>
    <row r="142" spans="1:76" ht="24.75" customHeight="1" x14ac:dyDescent="0.15">
      <c r="A142" s="120" t="str">
        <f t="shared" ref="A142:A205" si="122">IF(B142="","",A141+1)</f>
        <v/>
      </c>
      <c r="B142" s="64"/>
      <c r="C142" s="65"/>
      <c r="D142" s="65"/>
      <c r="E142" s="65"/>
      <c r="F142" s="145"/>
      <c r="G142" s="66"/>
      <c r="H142" s="66"/>
      <c r="I142" s="66"/>
      <c r="J142" s="66"/>
      <c r="K142" s="67"/>
      <c r="L142" s="67"/>
      <c r="M142" s="66"/>
      <c r="N142" s="67"/>
      <c r="O142" s="67"/>
      <c r="P142" s="66"/>
      <c r="Q142" s="66"/>
      <c r="R142" s="66"/>
      <c r="S142" s="66"/>
      <c r="T142" s="66"/>
      <c r="U142" s="67"/>
      <c r="V142" s="68"/>
      <c r="W142" s="67"/>
      <c r="X142" s="147" t="str">
        <f t="shared" si="94"/>
        <v/>
      </c>
      <c r="Y142" s="138"/>
      <c r="Z142" s="120" t="str">
        <f t="shared" si="95"/>
        <v/>
      </c>
      <c r="AA142" s="12"/>
      <c r="AB142" s="71">
        <f t="shared" ref="AB142:AB205" si="123">IF(J142="",0,1)</f>
        <v>0</v>
      </c>
      <c r="AC142" s="71">
        <f t="shared" ref="AC142:AC205" si="124">IF(M142="",0,1)</f>
        <v>0</v>
      </c>
      <c r="AD142" s="71">
        <f t="shared" si="98"/>
        <v>0</v>
      </c>
      <c r="AE142" s="71">
        <f t="shared" si="99"/>
        <v>0</v>
      </c>
      <c r="AF142" s="71">
        <f t="shared" si="110"/>
        <v>0</v>
      </c>
      <c r="AG142" s="72" t="str">
        <f>IF(F142="","",IF(V142="",申込書!$AB$6,LEFT(V142,2)&amp;RIGHT(V142,3)))</f>
        <v/>
      </c>
      <c r="AH142" s="72" t="str">
        <f t="shared" si="111"/>
        <v/>
      </c>
      <c r="AI142" s="72" t="str">
        <f t="shared" si="112"/>
        <v/>
      </c>
      <c r="AJ142" s="73"/>
      <c r="AQ142" s="40">
        <v>135</v>
      </c>
      <c r="AR142" s="40">
        <f t="shared" si="109"/>
        <v>0</v>
      </c>
      <c r="AS142" s="40" t="str">
        <f t="shared" si="116"/>
        <v/>
      </c>
      <c r="AT142" s="56">
        <f t="shared" ref="AT142:AT205" si="125">LEN(TRIM(F142))+LEN(TRIM(G142))</f>
        <v>0</v>
      </c>
      <c r="AU142" s="56" t="str">
        <f t="shared" si="82"/>
        <v/>
      </c>
      <c r="AV142" s="56" t="str">
        <f t="shared" si="117"/>
        <v/>
      </c>
      <c r="AW142" s="56">
        <f t="shared" si="83"/>
        <v>10</v>
      </c>
      <c r="AX142" s="56">
        <f t="shared" si="84"/>
        <v>5</v>
      </c>
      <c r="AY142" s="56">
        <v>5</v>
      </c>
      <c r="AZ142" s="56" t="str">
        <f t="shared" ref="AZ142:AZ205" si="126">H142&amp;" "&amp;I142</f>
        <v xml:space="preserve"> </v>
      </c>
      <c r="BA142" s="56">
        <v>135</v>
      </c>
      <c r="BB142" s="56" t="str">
        <f t="shared" si="86"/>
        <v/>
      </c>
      <c r="BC142" s="56" t="str">
        <f t="shared" si="87"/>
        <v>19000100</v>
      </c>
      <c r="BD142" s="56" t="str">
        <f t="shared" si="118"/>
        <v/>
      </c>
      <c r="BE142" s="56" t="str">
        <f t="shared" si="119"/>
        <v/>
      </c>
      <c r="BF142" s="56" t="str">
        <f t="shared" si="81"/>
        <v/>
      </c>
      <c r="BG142" s="56">
        <f t="shared" si="88"/>
        <v>0</v>
      </c>
      <c r="BH142" s="56">
        <f t="shared" si="89"/>
        <v>0</v>
      </c>
      <c r="BI142" s="56" t="str">
        <f t="shared" si="101"/>
        <v/>
      </c>
      <c r="BJ142" s="41" t="str">
        <f t="shared" si="102"/>
        <v/>
      </c>
      <c r="BK142" s="41" t="str">
        <f t="shared" si="103"/>
        <v/>
      </c>
      <c r="BL142" s="41" t="str">
        <f t="shared" si="90"/>
        <v/>
      </c>
      <c r="BM142" s="41" t="str">
        <f t="shared" si="104"/>
        <v/>
      </c>
      <c r="BN142" s="41" t="str">
        <f t="shared" si="105"/>
        <v/>
      </c>
      <c r="BO142" s="41">
        <f t="shared" si="120"/>
        <v>0</v>
      </c>
      <c r="BP142" s="41" t="str">
        <f t="shared" si="106"/>
        <v/>
      </c>
      <c r="BQ142" s="41" t="str">
        <f t="shared" si="107"/>
        <v/>
      </c>
      <c r="BR142" s="41">
        <f t="shared" si="121"/>
        <v>0</v>
      </c>
      <c r="BS142" s="41" t="str">
        <f t="shared" si="113"/>
        <v/>
      </c>
      <c r="BT142" s="41" t="str">
        <f t="shared" si="114"/>
        <v/>
      </c>
      <c r="BU142" s="85" t="str">
        <f t="shared" si="91"/>
        <v>999:99.99</v>
      </c>
      <c r="BV142" s="85" t="str">
        <f t="shared" si="92"/>
        <v>999:99.99</v>
      </c>
      <c r="BW142" s="85" t="str">
        <f t="shared" si="108"/>
        <v>999:99.99</v>
      </c>
      <c r="BX142" s="89" t="str">
        <f t="shared" si="115"/>
        <v>1980/1/1</v>
      </c>
    </row>
    <row r="143" spans="1:76" ht="24.75" customHeight="1" x14ac:dyDescent="0.15">
      <c r="A143" s="120" t="str">
        <f t="shared" si="122"/>
        <v/>
      </c>
      <c r="B143" s="64"/>
      <c r="C143" s="65"/>
      <c r="D143" s="65"/>
      <c r="E143" s="65"/>
      <c r="F143" s="145"/>
      <c r="G143" s="66"/>
      <c r="H143" s="66"/>
      <c r="I143" s="66"/>
      <c r="J143" s="66"/>
      <c r="K143" s="67"/>
      <c r="L143" s="67"/>
      <c r="M143" s="66"/>
      <c r="N143" s="67"/>
      <c r="O143" s="67"/>
      <c r="P143" s="66"/>
      <c r="Q143" s="66"/>
      <c r="R143" s="66"/>
      <c r="S143" s="66"/>
      <c r="T143" s="66"/>
      <c r="U143" s="67"/>
      <c r="V143" s="68"/>
      <c r="W143" s="67"/>
      <c r="X143" s="147" t="str">
        <f t="shared" si="94"/>
        <v/>
      </c>
      <c r="Y143" s="138"/>
      <c r="Z143" s="120" t="str">
        <f t="shared" si="95"/>
        <v/>
      </c>
      <c r="AA143" s="12"/>
      <c r="AB143" s="71">
        <f t="shared" si="123"/>
        <v>0</v>
      </c>
      <c r="AC143" s="71">
        <f t="shared" si="124"/>
        <v>0</v>
      </c>
      <c r="AD143" s="71">
        <f t="shared" si="98"/>
        <v>0</v>
      </c>
      <c r="AE143" s="71">
        <f t="shared" si="99"/>
        <v>0</v>
      </c>
      <c r="AF143" s="71">
        <f t="shared" si="110"/>
        <v>0</v>
      </c>
      <c r="AG143" s="72" t="str">
        <f>IF(F143="","",IF(V143="",申込書!$AB$6,LEFT(V143,2)&amp;RIGHT(V143,3)))</f>
        <v/>
      </c>
      <c r="AH143" s="72" t="str">
        <f t="shared" si="111"/>
        <v/>
      </c>
      <c r="AI143" s="72" t="str">
        <f t="shared" si="112"/>
        <v/>
      </c>
      <c r="AJ143" s="73"/>
      <c r="AQ143" s="40">
        <v>136</v>
      </c>
      <c r="AR143" s="40">
        <f t="shared" si="109"/>
        <v>0</v>
      </c>
      <c r="AS143" s="40" t="str">
        <f t="shared" si="116"/>
        <v/>
      </c>
      <c r="AT143" s="56">
        <f t="shared" si="125"/>
        <v>0</v>
      </c>
      <c r="AU143" s="56" t="str">
        <f t="shared" si="82"/>
        <v/>
      </c>
      <c r="AV143" s="56" t="str">
        <f t="shared" si="117"/>
        <v/>
      </c>
      <c r="AW143" s="56">
        <f t="shared" si="83"/>
        <v>10</v>
      </c>
      <c r="AX143" s="56">
        <f t="shared" si="84"/>
        <v>5</v>
      </c>
      <c r="AY143" s="56">
        <v>5</v>
      </c>
      <c r="AZ143" s="56" t="str">
        <f t="shared" si="126"/>
        <v xml:space="preserve"> </v>
      </c>
      <c r="BA143" s="56">
        <v>136</v>
      </c>
      <c r="BB143" s="56" t="str">
        <f t="shared" si="86"/>
        <v/>
      </c>
      <c r="BC143" s="56" t="str">
        <f t="shared" si="87"/>
        <v>19000100</v>
      </c>
      <c r="BD143" s="56" t="str">
        <f t="shared" si="118"/>
        <v/>
      </c>
      <c r="BE143" s="56" t="str">
        <f t="shared" si="119"/>
        <v/>
      </c>
      <c r="BF143" s="56" t="str">
        <f t="shared" si="81"/>
        <v/>
      </c>
      <c r="BG143" s="56">
        <f t="shared" si="88"/>
        <v>0</v>
      </c>
      <c r="BH143" s="56">
        <f t="shared" si="89"/>
        <v>0</v>
      </c>
      <c r="BI143" s="56" t="str">
        <f t="shared" si="101"/>
        <v/>
      </c>
      <c r="BJ143" s="41" t="str">
        <f t="shared" si="102"/>
        <v/>
      </c>
      <c r="BK143" s="41" t="str">
        <f t="shared" si="103"/>
        <v/>
      </c>
      <c r="BL143" s="41" t="str">
        <f t="shared" si="90"/>
        <v/>
      </c>
      <c r="BM143" s="41" t="str">
        <f t="shared" si="104"/>
        <v/>
      </c>
      <c r="BN143" s="41" t="str">
        <f t="shared" si="105"/>
        <v/>
      </c>
      <c r="BO143" s="41">
        <f t="shared" si="120"/>
        <v>0</v>
      </c>
      <c r="BP143" s="41" t="str">
        <f t="shared" si="106"/>
        <v/>
      </c>
      <c r="BQ143" s="41" t="str">
        <f t="shared" si="107"/>
        <v/>
      </c>
      <c r="BR143" s="41">
        <f t="shared" si="121"/>
        <v>0</v>
      </c>
      <c r="BS143" s="41" t="str">
        <f t="shared" si="113"/>
        <v/>
      </c>
      <c r="BT143" s="41" t="str">
        <f t="shared" si="114"/>
        <v/>
      </c>
      <c r="BU143" s="85" t="str">
        <f t="shared" si="91"/>
        <v>999:99.99</v>
      </c>
      <c r="BV143" s="85" t="str">
        <f t="shared" si="92"/>
        <v>999:99.99</v>
      </c>
      <c r="BW143" s="85" t="str">
        <f t="shared" si="108"/>
        <v>999:99.99</v>
      </c>
      <c r="BX143" s="89" t="str">
        <f t="shared" si="115"/>
        <v>1980/1/1</v>
      </c>
    </row>
    <row r="144" spans="1:76" ht="24.75" customHeight="1" x14ac:dyDescent="0.15">
      <c r="A144" s="120" t="str">
        <f t="shared" si="122"/>
        <v/>
      </c>
      <c r="B144" s="64"/>
      <c r="C144" s="65"/>
      <c r="D144" s="65"/>
      <c r="E144" s="65"/>
      <c r="F144" s="145"/>
      <c r="G144" s="66"/>
      <c r="H144" s="66"/>
      <c r="I144" s="66"/>
      <c r="J144" s="66"/>
      <c r="K144" s="67"/>
      <c r="L144" s="67"/>
      <c r="M144" s="66"/>
      <c r="N144" s="67"/>
      <c r="O144" s="67"/>
      <c r="P144" s="66"/>
      <c r="Q144" s="66"/>
      <c r="R144" s="66"/>
      <c r="S144" s="66"/>
      <c r="T144" s="66"/>
      <c r="U144" s="67"/>
      <c r="V144" s="68"/>
      <c r="W144" s="67"/>
      <c r="X144" s="147" t="str">
        <f t="shared" si="94"/>
        <v/>
      </c>
      <c r="Y144" s="138"/>
      <c r="Z144" s="120" t="str">
        <f t="shared" si="95"/>
        <v/>
      </c>
      <c r="AA144" s="12"/>
      <c r="AB144" s="71">
        <f t="shared" si="123"/>
        <v>0</v>
      </c>
      <c r="AC144" s="71">
        <f t="shared" si="124"/>
        <v>0</v>
      </c>
      <c r="AD144" s="71">
        <f t="shared" si="98"/>
        <v>0</v>
      </c>
      <c r="AE144" s="71">
        <f t="shared" si="99"/>
        <v>0</v>
      </c>
      <c r="AF144" s="71">
        <f t="shared" si="110"/>
        <v>0</v>
      </c>
      <c r="AG144" s="72" t="str">
        <f>IF(F144="","",IF(V144="",申込書!$AB$6,LEFT(V144,2)&amp;RIGHT(V144,3)))</f>
        <v/>
      </c>
      <c r="AH144" s="72" t="str">
        <f t="shared" si="111"/>
        <v/>
      </c>
      <c r="AI144" s="72" t="str">
        <f t="shared" si="112"/>
        <v/>
      </c>
      <c r="AJ144" s="73"/>
      <c r="AQ144" s="40">
        <v>137</v>
      </c>
      <c r="AR144" s="40">
        <f t="shared" si="109"/>
        <v>0</v>
      </c>
      <c r="AS144" s="40" t="str">
        <f t="shared" si="116"/>
        <v/>
      </c>
      <c r="AT144" s="56">
        <f t="shared" si="125"/>
        <v>0</v>
      </c>
      <c r="AU144" s="56" t="str">
        <f t="shared" si="82"/>
        <v/>
      </c>
      <c r="AV144" s="56" t="str">
        <f t="shared" si="117"/>
        <v/>
      </c>
      <c r="AW144" s="56">
        <f t="shared" si="83"/>
        <v>10</v>
      </c>
      <c r="AX144" s="56">
        <f t="shared" si="84"/>
        <v>5</v>
      </c>
      <c r="AY144" s="56">
        <v>5</v>
      </c>
      <c r="AZ144" s="56" t="str">
        <f t="shared" si="126"/>
        <v xml:space="preserve"> </v>
      </c>
      <c r="BA144" s="56">
        <v>137</v>
      </c>
      <c r="BB144" s="56" t="str">
        <f t="shared" si="86"/>
        <v/>
      </c>
      <c r="BC144" s="56" t="str">
        <f t="shared" si="87"/>
        <v>19000100</v>
      </c>
      <c r="BD144" s="56" t="str">
        <f t="shared" si="118"/>
        <v/>
      </c>
      <c r="BE144" s="56" t="str">
        <f t="shared" si="119"/>
        <v/>
      </c>
      <c r="BF144" s="56" t="str">
        <f t="shared" si="81"/>
        <v/>
      </c>
      <c r="BG144" s="56">
        <f t="shared" si="88"/>
        <v>0</v>
      </c>
      <c r="BH144" s="56">
        <f t="shared" si="89"/>
        <v>0</v>
      </c>
      <c r="BI144" s="56" t="str">
        <f t="shared" si="101"/>
        <v/>
      </c>
      <c r="BJ144" s="41" t="str">
        <f t="shared" si="102"/>
        <v/>
      </c>
      <c r="BK144" s="41" t="str">
        <f t="shared" si="103"/>
        <v/>
      </c>
      <c r="BL144" s="41" t="str">
        <f t="shared" si="90"/>
        <v/>
      </c>
      <c r="BM144" s="41" t="str">
        <f t="shared" si="104"/>
        <v/>
      </c>
      <c r="BN144" s="41" t="str">
        <f t="shared" si="105"/>
        <v/>
      </c>
      <c r="BO144" s="41">
        <f t="shared" si="120"/>
        <v>0</v>
      </c>
      <c r="BP144" s="41" t="str">
        <f t="shared" si="106"/>
        <v/>
      </c>
      <c r="BQ144" s="41" t="str">
        <f t="shared" si="107"/>
        <v/>
      </c>
      <c r="BR144" s="41">
        <f t="shared" si="121"/>
        <v>0</v>
      </c>
      <c r="BS144" s="41" t="str">
        <f t="shared" si="113"/>
        <v/>
      </c>
      <c r="BT144" s="41" t="str">
        <f t="shared" si="114"/>
        <v/>
      </c>
      <c r="BU144" s="85" t="str">
        <f t="shared" si="91"/>
        <v>999:99.99</v>
      </c>
      <c r="BV144" s="85" t="str">
        <f t="shared" si="92"/>
        <v>999:99.99</v>
      </c>
      <c r="BW144" s="85" t="str">
        <f t="shared" si="108"/>
        <v>999:99.99</v>
      </c>
      <c r="BX144" s="89" t="str">
        <f t="shared" si="115"/>
        <v>1980/1/1</v>
      </c>
    </row>
    <row r="145" spans="1:76" ht="24.75" customHeight="1" x14ac:dyDescent="0.15">
      <c r="A145" s="120" t="str">
        <f t="shared" si="122"/>
        <v/>
      </c>
      <c r="B145" s="64"/>
      <c r="C145" s="65"/>
      <c r="D145" s="65"/>
      <c r="E145" s="65"/>
      <c r="F145" s="145"/>
      <c r="G145" s="66"/>
      <c r="H145" s="66"/>
      <c r="I145" s="66"/>
      <c r="J145" s="66"/>
      <c r="K145" s="67"/>
      <c r="L145" s="67"/>
      <c r="M145" s="66"/>
      <c r="N145" s="67"/>
      <c r="O145" s="67"/>
      <c r="P145" s="66"/>
      <c r="Q145" s="66"/>
      <c r="R145" s="66"/>
      <c r="S145" s="66"/>
      <c r="T145" s="66"/>
      <c r="U145" s="67"/>
      <c r="V145" s="68"/>
      <c r="W145" s="67"/>
      <c r="X145" s="147" t="str">
        <f t="shared" si="94"/>
        <v/>
      </c>
      <c r="Y145" s="138"/>
      <c r="Z145" s="120" t="str">
        <f t="shared" si="95"/>
        <v/>
      </c>
      <c r="AA145" s="12"/>
      <c r="AB145" s="71">
        <f t="shared" si="123"/>
        <v>0</v>
      </c>
      <c r="AC145" s="71">
        <f t="shared" si="124"/>
        <v>0</v>
      </c>
      <c r="AD145" s="71">
        <f t="shared" si="98"/>
        <v>0</v>
      </c>
      <c r="AE145" s="71">
        <f t="shared" si="99"/>
        <v>0</v>
      </c>
      <c r="AF145" s="71">
        <f t="shared" si="110"/>
        <v>0</v>
      </c>
      <c r="AG145" s="72" t="str">
        <f>IF(F145="","",IF(V145="",申込書!$AB$6,LEFT(V145,2)&amp;RIGHT(V145,3)))</f>
        <v/>
      </c>
      <c r="AH145" s="72" t="str">
        <f t="shared" si="111"/>
        <v/>
      </c>
      <c r="AI145" s="72" t="str">
        <f t="shared" si="112"/>
        <v/>
      </c>
      <c r="AJ145" s="73"/>
      <c r="AQ145" s="40">
        <v>138</v>
      </c>
      <c r="AR145" s="40">
        <f t="shared" si="109"/>
        <v>0</v>
      </c>
      <c r="AS145" s="40" t="str">
        <f t="shared" si="116"/>
        <v/>
      </c>
      <c r="AT145" s="56">
        <f t="shared" si="125"/>
        <v>0</v>
      </c>
      <c r="AU145" s="56" t="str">
        <f t="shared" si="82"/>
        <v/>
      </c>
      <c r="AV145" s="56" t="str">
        <f t="shared" si="117"/>
        <v/>
      </c>
      <c r="AW145" s="56">
        <f t="shared" si="83"/>
        <v>10</v>
      </c>
      <c r="AX145" s="56">
        <f t="shared" si="84"/>
        <v>5</v>
      </c>
      <c r="AY145" s="56">
        <v>5</v>
      </c>
      <c r="AZ145" s="56" t="str">
        <f t="shared" si="126"/>
        <v xml:space="preserve"> </v>
      </c>
      <c r="BA145" s="56">
        <v>138</v>
      </c>
      <c r="BB145" s="56" t="str">
        <f t="shared" si="86"/>
        <v/>
      </c>
      <c r="BC145" s="56" t="str">
        <f t="shared" si="87"/>
        <v>19000100</v>
      </c>
      <c r="BD145" s="56" t="str">
        <f t="shared" si="118"/>
        <v/>
      </c>
      <c r="BE145" s="56" t="str">
        <f t="shared" si="119"/>
        <v/>
      </c>
      <c r="BF145" s="56" t="str">
        <f t="shared" si="81"/>
        <v/>
      </c>
      <c r="BG145" s="56">
        <f t="shared" si="88"/>
        <v>0</v>
      </c>
      <c r="BH145" s="56">
        <f t="shared" si="89"/>
        <v>0</v>
      </c>
      <c r="BI145" s="56" t="str">
        <f t="shared" si="101"/>
        <v/>
      </c>
      <c r="BJ145" s="41" t="str">
        <f t="shared" si="102"/>
        <v/>
      </c>
      <c r="BK145" s="41" t="str">
        <f t="shared" si="103"/>
        <v/>
      </c>
      <c r="BL145" s="41" t="str">
        <f t="shared" si="90"/>
        <v/>
      </c>
      <c r="BM145" s="41" t="str">
        <f t="shared" si="104"/>
        <v/>
      </c>
      <c r="BN145" s="41" t="str">
        <f t="shared" si="105"/>
        <v/>
      </c>
      <c r="BO145" s="41">
        <f t="shared" si="120"/>
        <v>0</v>
      </c>
      <c r="BP145" s="41" t="str">
        <f t="shared" si="106"/>
        <v/>
      </c>
      <c r="BQ145" s="41" t="str">
        <f t="shared" si="107"/>
        <v/>
      </c>
      <c r="BR145" s="41">
        <f t="shared" si="121"/>
        <v>0</v>
      </c>
      <c r="BS145" s="41" t="str">
        <f t="shared" si="113"/>
        <v/>
      </c>
      <c r="BT145" s="41" t="str">
        <f t="shared" si="114"/>
        <v/>
      </c>
      <c r="BU145" s="85" t="str">
        <f t="shared" si="91"/>
        <v>999:99.99</v>
      </c>
      <c r="BV145" s="85" t="str">
        <f t="shared" si="92"/>
        <v>999:99.99</v>
      </c>
      <c r="BW145" s="85" t="str">
        <f t="shared" si="108"/>
        <v>999:99.99</v>
      </c>
      <c r="BX145" s="89" t="str">
        <f t="shared" si="115"/>
        <v>1980/1/1</v>
      </c>
    </row>
    <row r="146" spans="1:76" ht="24.75" customHeight="1" x14ac:dyDescent="0.15">
      <c r="A146" s="120" t="str">
        <f t="shared" si="122"/>
        <v/>
      </c>
      <c r="B146" s="64"/>
      <c r="C146" s="65"/>
      <c r="D146" s="65"/>
      <c r="E146" s="65"/>
      <c r="F146" s="145"/>
      <c r="G146" s="66"/>
      <c r="H146" s="66"/>
      <c r="I146" s="66"/>
      <c r="J146" s="66"/>
      <c r="K146" s="67"/>
      <c r="L146" s="67"/>
      <c r="M146" s="66"/>
      <c r="N146" s="67"/>
      <c r="O146" s="67"/>
      <c r="P146" s="66"/>
      <c r="Q146" s="66"/>
      <c r="R146" s="66"/>
      <c r="S146" s="66"/>
      <c r="T146" s="66"/>
      <c r="U146" s="67"/>
      <c r="V146" s="68"/>
      <c r="W146" s="67"/>
      <c r="X146" s="147" t="str">
        <f t="shared" si="94"/>
        <v/>
      </c>
      <c r="Y146" s="138"/>
      <c r="Z146" s="120" t="str">
        <f t="shared" si="95"/>
        <v/>
      </c>
      <c r="AA146" s="12"/>
      <c r="AB146" s="71">
        <f t="shared" si="123"/>
        <v>0</v>
      </c>
      <c r="AC146" s="71">
        <f t="shared" si="124"/>
        <v>0</v>
      </c>
      <c r="AD146" s="71">
        <f t="shared" si="98"/>
        <v>0</v>
      </c>
      <c r="AE146" s="71">
        <f t="shared" si="99"/>
        <v>0</v>
      </c>
      <c r="AF146" s="71">
        <f t="shared" si="110"/>
        <v>0</v>
      </c>
      <c r="AG146" s="72" t="str">
        <f>IF(F146="","",IF(V146="",申込書!$AB$6,LEFT(V146,2)&amp;RIGHT(V146,3)))</f>
        <v/>
      </c>
      <c r="AH146" s="72" t="str">
        <f t="shared" si="111"/>
        <v/>
      </c>
      <c r="AI146" s="72" t="str">
        <f t="shared" si="112"/>
        <v/>
      </c>
      <c r="AJ146" s="73"/>
      <c r="AQ146" s="40">
        <v>139</v>
      </c>
      <c r="AR146" s="40">
        <f t="shared" si="109"/>
        <v>0</v>
      </c>
      <c r="AS146" s="40" t="str">
        <f t="shared" si="116"/>
        <v/>
      </c>
      <c r="AT146" s="56">
        <f t="shared" si="125"/>
        <v>0</v>
      </c>
      <c r="AU146" s="56" t="str">
        <f t="shared" si="82"/>
        <v/>
      </c>
      <c r="AV146" s="56" t="str">
        <f t="shared" si="117"/>
        <v/>
      </c>
      <c r="AW146" s="56">
        <f t="shared" si="83"/>
        <v>10</v>
      </c>
      <c r="AX146" s="56">
        <f t="shared" si="84"/>
        <v>5</v>
      </c>
      <c r="AY146" s="56">
        <v>5</v>
      </c>
      <c r="AZ146" s="56" t="str">
        <f t="shared" si="126"/>
        <v xml:space="preserve"> </v>
      </c>
      <c r="BA146" s="56">
        <v>139</v>
      </c>
      <c r="BB146" s="56" t="str">
        <f t="shared" si="86"/>
        <v/>
      </c>
      <c r="BC146" s="56" t="str">
        <f t="shared" si="87"/>
        <v>19000100</v>
      </c>
      <c r="BD146" s="56" t="str">
        <f t="shared" si="118"/>
        <v/>
      </c>
      <c r="BE146" s="56" t="str">
        <f t="shared" si="119"/>
        <v/>
      </c>
      <c r="BF146" s="56" t="str">
        <f t="shared" si="81"/>
        <v/>
      </c>
      <c r="BG146" s="56">
        <f t="shared" si="88"/>
        <v>0</v>
      </c>
      <c r="BH146" s="56">
        <f t="shared" si="89"/>
        <v>0</v>
      </c>
      <c r="BI146" s="56" t="str">
        <f t="shared" si="101"/>
        <v/>
      </c>
      <c r="BJ146" s="41" t="str">
        <f t="shared" si="102"/>
        <v/>
      </c>
      <c r="BK146" s="41" t="str">
        <f t="shared" si="103"/>
        <v/>
      </c>
      <c r="BL146" s="41" t="str">
        <f t="shared" si="90"/>
        <v/>
      </c>
      <c r="BM146" s="41" t="str">
        <f t="shared" si="104"/>
        <v/>
      </c>
      <c r="BN146" s="41" t="str">
        <f t="shared" si="105"/>
        <v/>
      </c>
      <c r="BO146" s="41">
        <f t="shared" si="120"/>
        <v>0</v>
      </c>
      <c r="BP146" s="41" t="str">
        <f t="shared" si="106"/>
        <v/>
      </c>
      <c r="BQ146" s="41" t="str">
        <f t="shared" si="107"/>
        <v/>
      </c>
      <c r="BR146" s="41">
        <f t="shared" si="121"/>
        <v>0</v>
      </c>
      <c r="BS146" s="41" t="str">
        <f t="shared" si="113"/>
        <v/>
      </c>
      <c r="BT146" s="41" t="str">
        <f t="shared" si="114"/>
        <v/>
      </c>
      <c r="BU146" s="85" t="str">
        <f t="shared" si="91"/>
        <v>999:99.99</v>
      </c>
      <c r="BV146" s="85" t="str">
        <f t="shared" si="92"/>
        <v>999:99.99</v>
      </c>
      <c r="BW146" s="85" t="str">
        <f t="shared" si="108"/>
        <v>999:99.99</v>
      </c>
      <c r="BX146" s="89" t="str">
        <f t="shared" si="115"/>
        <v>1980/1/1</v>
      </c>
    </row>
    <row r="147" spans="1:76" ht="24.75" customHeight="1" x14ac:dyDescent="0.15">
      <c r="A147" s="120" t="str">
        <f t="shared" si="122"/>
        <v/>
      </c>
      <c r="B147" s="64"/>
      <c r="C147" s="65"/>
      <c r="D147" s="65"/>
      <c r="E147" s="65"/>
      <c r="F147" s="145"/>
      <c r="G147" s="66"/>
      <c r="H147" s="66"/>
      <c r="I147" s="66"/>
      <c r="J147" s="66"/>
      <c r="K147" s="67"/>
      <c r="L147" s="67"/>
      <c r="M147" s="66"/>
      <c r="N147" s="67"/>
      <c r="O147" s="67"/>
      <c r="P147" s="66"/>
      <c r="Q147" s="66"/>
      <c r="R147" s="66"/>
      <c r="S147" s="66"/>
      <c r="T147" s="66"/>
      <c r="U147" s="67"/>
      <c r="V147" s="68"/>
      <c r="W147" s="67"/>
      <c r="X147" s="147" t="str">
        <f t="shared" si="94"/>
        <v/>
      </c>
      <c r="Y147" s="138"/>
      <c r="Z147" s="120" t="str">
        <f t="shared" si="95"/>
        <v/>
      </c>
      <c r="AA147" s="12"/>
      <c r="AB147" s="71">
        <f t="shared" si="123"/>
        <v>0</v>
      </c>
      <c r="AC147" s="71">
        <f t="shared" si="124"/>
        <v>0</v>
      </c>
      <c r="AD147" s="71">
        <f t="shared" si="98"/>
        <v>0</v>
      </c>
      <c r="AE147" s="71">
        <f t="shared" si="99"/>
        <v>0</v>
      </c>
      <c r="AF147" s="71">
        <f t="shared" si="110"/>
        <v>0</v>
      </c>
      <c r="AG147" s="72" t="str">
        <f>IF(F147="","",IF(V147="",申込書!$AB$6,LEFT(V147,2)&amp;RIGHT(V147,3)))</f>
        <v/>
      </c>
      <c r="AH147" s="72" t="str">
        <f t="shared" si="111"/>
        <v/>
      </c>
      <c r="AI147" s="72" t="str">
        <f t="shared" si="112"/>
        <v/>
      </c>
      <c r="AJ147" s="73"/>
      <c r="AQ147" s="40">
        <v>140</v>
      </c>
      <c r="AR147" s="40">
        <f t="shared" si="109"/>
        <v>0</v>
      </c>
      <c r="AS147" s="40" t="str">
        <f t="shared" si="116"/>
        <v/>
      </c>
      <c r="AT147" s="56">
        <f t="shared" si="125"/>
        <v>0</v>
      </c>
      <c r="AU147" s="56" t="str">
        <f t="shared" si="82"/>
        <v/>
      </c>
      <c r="AV147" s="56" t="str">
        <f t="shared" si="117"/>
        <v/>
      </c>
      <c r="AW147" s="56">
        <f t="shared" si="83"/>
        <v>10</v>
      </c>
      <c r="AX147" s="56">
        <f t="shared" si="84"/>
        <v>5</v>
      </c>
      <c r="AY147" s="56">
        <v>5</v>
      </c>
      <c r="AZ147" s="56" t="str">
        <f t="shared" si="126"/>
        <v xml:space="preserve"> </v>
      </c>
      <c r="BA147" s="56">
        <v>140</v>
      </c>
      <c r="BB147" s="56" t="str">
        <f t="shared" si="86"/>
        <v/>
      </c>
      <c r="BC147" s="56" t="str">
        <f t="shared" si="87"/>
        <v>19000100</v>
      </c>
      <c r="BD147" s="56" t="str">
        <f t="shared" si="118"/>
        <v/>
      </c>
      <c r="BE147" s="56" t="str">
        <f t="shared" si="119"/>
        <v/>
      </c>
      <c r="BF147" s="56" t="str">
        <f t="shared" si="81"/>
        <v/>
      </c>
      <c r="BG147" s="56">
        <f t="shared" si="88"/>
        <v>0</v>
      </c>
      <c r="BH147" s="56">
        <f t="shared" si="89"/>
        <v>0</v>
      </c>
      <c r="BI147" s="56" t="str">
        <f t="shared" si="101"/>
        <v/>
      </c>
      <c r="BJ147" s="41" t="str">
        <f t="shared" si="102"/>
        <v/>
      </c>
      <c r="BK147" s="41" t="str">
        <f t="shared" si="103"/>
        <v/>
      </c>
      <c r="BL147" s="41" t="str">
        <f t="shared" si="90"/>
        <v/>
      </c>
      <c r="BM147" s="41" t="str">
        <f t="shared" si="104"/>
        <v/>
      </c>
      <c r="BN147" s="41" t="str">
        <f t="shared" si="105"/>
        <v/>
      </c>
      <c r="BO147" s="41">
        <f t="shared" si="120"/>
        <v>0</v>
      </c>
      <c r="BP147" s="41" t="str">
        <f t="shared" si="106"/>
        <v/>
      </c>
      <c r="BQ147" s="41" t="str">
        <f t="shared" si="107"/>
        <v/>
      </c>
      <c r="BR147" s="41">
        <f t="shared" si="121"/>
        <v>0</v>
      </c>
      <c r="BS147" s="41" t="str">
        <f t="shared" si="113"/>
        <v/>
      </c>
      <c r="BT147" s="41" t="str">
        <f t="shared" si="114"/>
        <v/>
      </c>
      <c r="BU147" s="85" t="str">
        <f t="shared" si="91"/>
        <v>999:99.99</v>
      </c>
      <c r="BV147" s="85" t="str">
        <f t="shared" si="92"/>
        <v>999:99.99</v>
      </c>
      <c r="BW147" s="85" t="str">
        <f t="shared" si="108"/>
        <v>999:99.99</v>
      </c>
      <c r="BX147" s="89" t="str">
        <f t="shared" si="115"/>
        <v>1980/1/1</v>
      </c>
    </row>
    <row r="148" spans="1:76" ht="24.75" customHeight="1" x14ac:dyDescent="0.15">
      <c r="A148" s="120" t="str">
        <f t="shared" si="122"/>
        <v/>
      </c>
      <c r="B148" s="64"/>
      <c r="C148" s="65"/>
      <c r="D148" s="65"/>
      <c r="E148" s="65"/>
      <c r="F148" s="145"/>
      <c r="G148" s="66"/>
      <c r="H148" s="66"/>
      <c r="I148" s="66"/>
      <c r="J148" s="66"/>
      <c r="K148" s="67"/>
      <c r="L148" s="67"/>
      <c r="M148" s="66"/>
      <c r="N148" s="67"/>
      <c r="O148" s="67"/>
      <c r="P148" s="66"/>
      <c r="Q148" s="66"/>
      <c r="R148" s="66"/>
      <c r="S148" s="66"/>
      <c r="T148" s="66"/>
      <c r="U148" s="67"/>
      <c r="V148" s="68"/>
      <c r="W148" s="67"/>
      <c r="X148" s="147" t="str">
        <f t="shared" si="94"/>
        <v/>
      </c>
      <c r="Y148" s="138"/>
      <c r="Z148" s="120" t="str">
        <f t="shared" si="95"/>
        <v/>
      </c>
      <c r="AA148" s="12"/>
      <c r="AB148" s="71">
        <f t="shared" si="123"/>
        <v>0</v>
      </c>
      <c r="AC148" s="71">
        <f t="shared" si="124"/>
        <v>0</v>
      </c>
      <c r="AD148" s="71">
        <f t="shared" si="98"/>
        <v>0</v>
      </c>
      <c r="AE148" s="71">
        <f t="shared" si="99"/>
        <v>0</v>
      </c>
      <c r="AF148" s="71">
        <f t="shared" si="110"/>
        <v>0</v>
      </c>
      <c r="AG148" s="72" t="str">
        <f>IF(F148="","",IF(V148="",申込書!$AB$6,LEFT(V148,2)&amp;RIGHT(V148,3)))</f>
        <v/>
      </c>
      <c r="AH148" s="72" t="str">
        <f t="shared" si="111"/>
        <v/>
      </c>
      <c r="AI148" s="72" t="str">
        <f t="shared" si="112"/>
        <v/>
      </c>
      <c r="AJ148" s="73"/>
      <c r="AQ148" s="40">
        <v>141</v>
      </c>
      <c r="AR148" s="40">
        <f t="shared" si="109"/>
        <v>0</v>
      </c>
      <c r="AS148" s="40" t="str">
        <f t="shared" si="116"/>
        <v/>
      </c>
      <c r="AT148" s="56">
        <f t="shared" si="125"/>
        <v>0</v>
      </c>
      <c r="AU148" s="56" t="str">
        <f t="shared" si="82"/>
        <v/>
      </c>
      <c r="AV148" s="56" t="str">
        <f t="shared" si="117"/>
        <v/>
      </c>
      <c r="AW148" s="56">
        <f t="shared" si="83"/>
        <v>10</v>
      </c>
      <c r="AX148" s="56">
        <f t="shared" si="84"/>
        <v>5</v>
      </c>
      <c r="AY148" s="56">
        <v>5</v>
      </c>
      <c r="AZ148" s="56" t="str">
        <f t="shared" si="126"/>
        <v xml:space="preserve"> </v>
      </c>
      <c r="BA148" s="56">
        <v>141</v>
      </c>
      <c r="BB148" s="56" t="str">
        <f t="shared" si="86"/>
        <v/>
      </c>
      <c r="BC148" s="56" t="str">
        <f t="shared" si="87"/>
        <v>19000100</v>
      </c>
      <c r="BD148" s="56" t="str">
        <f t="shared" si="118"/>
        <v/>
      </c>
      <c r="BE148" s="56" t="str">
        <f t="shared" si="119"/>
        <v/>
      </c>
      <c r="BF148" s="56" t="str">
        <f t="shared" si="81"/>
        <v/>
      </c>
      <c r="BG148" s="56">
        <f t="shared" si="88"/>
        <v>0</v>
      </c>
      <c r="BH148" s="56">
        <f t="shared" si="89"/>
        <v>0</v>
      </c>
      <c r="BI148" s="56" t="str">
        <f t="shared" si="101"/>
        <v/>
      </c>
      <c r="BJ148" s="41" t="str">
        <f t="shared" si="102"/>
        <v/>
      </c>
      <c r="BK148" s="41" t="str">
        <f t="shared" si="103"/>
        <v/>
      </c>
      <c r="BL148" s="41" t="str">
        <f t="shared" si="90"/>
        <v/>
      </c>
      <c r="BM148" s="41" t="str">
        <f t="shared" si="104"/>
        <v/>
      </c>
      <c r="BN148" s="41" t="str">
        <f t="shared" si="105"/>
        <v/>
      </c>
      <c r="BO148" s="41">
        <f t="shared" si="120"/>
        <v>0</v>
      </c>
      <c r="BP148" s="41" t="str">
        <f t="shared" si="106"/>
        <v/>
      </c>
      <c r="BQ148" s="41" t="str">
        <f t="shared" si="107"/>
        <v/>
      </c>
      <c r="BR148" s="41">
        <f t="shared" si="121"/>
        <v>0</v>
      </c>
      <c r="BS148" s="41" t="str">
        <f t="shared" si="113"/>
        <v/>
      </c>
      <c r="BT148" s="41" t="str">
        <f t="shared" si="114"/>
        <v/>
      </c>
      <c r="BU148" s="85" t="str">
        <f t="shared" si="91"/>
        <v>999:99.99</v>
      </c>
      <c r="BV148" s="85" t="str">
        <f t="shared" si="92"/>
        <v>999:99.99</v>
      </c>
      <c r="BW148" s="85" t="str">
        <f t="shared" si="108"/>
        <v>999:99.99</v>
      </c>
      <c r="BX148" s="89" t="str">
        <f t="shared" si="115"/>
        <v>1980/1/1</v>
      </c>
    </row>
    <row r="149" spans="1:76" ht="24.75" customHeight="1" x14ac:dyDescent="0.15">
      <c r="A149" s="120" t="str">
        <f t="shared" si="122"/>
        <v/>
      </c>
      <c r="B149" s="64"/>
      <c r="C149" s="65"/>
      <c r="D149" s="65"/>
      <c r="E149" s="65"/>
      <c r="F149" s="145"/>
      <c r="G149" s="66"/>
      <c r="H149" s="66"/>
      <c r="I149" s="66"/>
      <c r="J149" s="66"/>
      <c r="K149" s="67"/>
      <c r="L149" s="67"/>
      <c r="M149" s="66"/>
      <c r="N149" s="67"/>
      <c r="O149" s="67"/>
      <c r="P149" s="66"/>
      <c r="Q149" s="66"/>
      <c r="R149" s="66"/>
      <c r="S149" s="66"/>
      <c r="T149" s="66"/>
      <c r="U149" s="67"/>
      <c r="V149" s="68"/>
      <c r="W149" s="67"/>
      <c r="X149" s="147" t="str">
        <f t="shared" si="94"/>
        <v/>
      </c>
      <c r="Y149" s="138"/>
      <c r="Z149" s="120" t="str">
        <f t="shared" si="95"/>
        <v/>
      </c>
      <c r="AA149" s="12"/>
      <c r="AB149" s="71">
        <f t="shared" si="123"/>
        <v>0</v>
      </c>
      <c r="AC149" s="71">
        <f t="shared" si="124"/>
        <v>0</v>
      </c>
      <c r="AD149" s="71">
        <f t="shared" si="98"/>
        <v>0</v>
      </c>
      <c r="AE149" s="71">
        <f t="shared" si="99"/>
        <v>0</v>
      </c>
      <c r="AF149" s="71">
        <f t="shared" si="110"/>
        <v>0</v>
      </c>
      <c r="AG149" s="72" t="str">
        <f>IF(F149="","",IF(V149="",申込書!$AB$6,LEFT(V149,2)&amp;RIGHT(V149,3)))</f>
        <v/>
      </c>
      <c r="AH149" s="72" t="str">
        <f t="shared" si="111"/>
        <v/>
      </c>
      <c r="AI149" s="72" t="str">
        <f t="shared" si="112"/>
        <v/>
      </c>
      <c r="AJ149" s="73"/>
      <c r="AQ149" s="40">
        <v>142</v>
      </c>
      <c r="AR149" s="40">
        <f t="shared" si="109"/>
        <v>0</v>
      </c>
      <c r="AS149" s="40" t="str">
        <f t="shared" si="116"/>
        <v/>
      </c>
      <c r="AT149" s="56">
        <f t="shared" si="125"/>
        <v>0</v>
      </c>
      <c r="AU149" s="56" t="str">
        <f t="shared" si="82"/>
        <v/>
      </c>
      <c r="AV149" s="56" t="str">
        <f t="shared" si="117"/>
        <v/>
      </c>
      <c r="AW149" s="56">
        <f t="shared" si="83"/>
        <v>10</v>
      </c>
      <c r="AX149" s="56">
        <f t="shared" si="84"/>
        <v>5</v>
      </c>
      <c r="AY149" s="56">
        <v>5</v>
      </c>
      <c r="AZ149" s="56" t="str">
        <f t="shared" si="126"/>
        <v xml:space="preserve"> </v>
      </c>
      <c r="BA149" s="56">
        <v>142</v>
      </c>
      <c r="BB149" s="56" t="str">
        <f t="shared" si="86"/>
        <v/>
      </c>
      <c r="BC149" s="56" t="str">
        <f t="shared" si="87"/>
        <v>19000100</v>
      </c>
      <c r="BD149" s="56" t="str">
        <f t="shared" si="118"/>
        <v/>
      </c>
      <c r="BE149" s="56" t="str">
        <f t="shared" si="119"/>
        <v/>
      </c>
      <c r="BF149" s="56" t="str">
        <f t="shared" si="81"/>
        <v/>
      </c>
      <c r="BG149" s="56">
        <f t="shared" si="88"/>
        <v>0</v>
      </c>
      <c r="BH149" s="56">
        <f t="shared" si="89"/>
        <v>0</v>
      </c>
      <c r="BI149" s="56" t="str">
        <f t="shared" si="101"/>
        <v/>
      </c>
      <c r="BJ149" s="41" t="str">
        <f t="shared" si="102"/>
        <v/>
      </c>
      <c r="BK149" s="41" t="str">
        <f t="shared" si="103"/>
        <v/>
      </c>
      <c r="BL149" s="41" t="str">
        <f t="shared" si="90"/>
        <v/>
      </c>
      <c r="BM149" s="41" t="str">
        <f t="shared" si="104"/>
        <v/>
      </c>
      <c r="BN149" s="41" t="str">
        <f t="shared" si="105"/>
        <v/>
      </c>
      <c r="BO149" s="41">
        <f t="shared" si="120"/>
        <v>0</v>
      </c>
      <c r="BP149" s="41" t="str">
        <f t="shared" si="106"/>
        <v/>
      </c>
      <c r="BQ149" s="41" t="str">
        <f t="shared" si="107"/>
        <v/>
      </c>
      <c r="BR149" s="41">
        <f t="shared" si="121"/>
        <v>0</v>
      </c>
      <c r="BS149" s="41" t="str">
        <f t="shared" si="113"/>
        <v/>
      </c>
      <c r="BT149" s="41" t="str">
        <f t="shared" si="114"/>
        <v/>
      </c>
      <c r="BU149" s="85" t="str">
        <f t="shared" si="91"/>
        <v>999:99.99</v>
      </c>
      <c r="BV149" s="85" t="str">
        <f t="shared" si="92"/>
        <v>999:99.99</v>
      </c>
      <c r="BW149" s="85" t="str">
        <f t="shared" si="108"/>
        <v>999:99.99</v>
      </c>
      <c r="BX149" s="89" t="str">
        <f t="shared" si="115"/>
        <v>1980/1/1</v>
      </c>
    </row>
    <row r="150" spans="1:76" ht="24.75" customHeight="1" x14ac:dyDescent="0.15">
      <c r="A150" s="120" t="str">
        <f t="shared" si="122"/>
        <v/>
      </c>
      <c r="B150" s="64"/>
      <c r="C150" s="65"/>
      <c r="D150" s="65"/>
      <c r="E150" s="65"/>
      <c r="F150" s="145"/>
      <c r="G150" s="66"/>
      <c r="H150" s="66"/>
      <c r="I150" s="66"/>
      <c r="J150" s="66"/>
      <c r="K150" s="67"/>
      <c r="L150" s="67"/>
      <c r="M150" s="66"/>
      <c r="N150" s="67"/>
      <c r="O150" s="67"/>
      <c r="P150" s="66"/>
      <c r="Q150" s="66"/>
      <c r="R150" s="66"/>
      <c r="S150" s="66"/>
      <c r="T150" s="66"/>
      <c r="U150" s="67"/>
      <c r="V150" s="68"/>
      <c r="W150" s="67"/>
      <c r="X150" s="147" t="str">
        <f t="shared" si="94"/>
        <v/>
      </c>
      <c r="Y150" s="138"/>
      <c r="Z150" s="120" t="str">
        <f t="shared" si="95"/>
        <v/>
      </c>
      <c r="AA150" s="12"/>
      <c r="AB150" s="71">
        <f t="shared" si="123"/>
        <v>0</v>
      </c>
      <c r="AC150" s="71">
        <f t="shared" si="124"/>
        <v>0</v>
      </c>
      <c r="AD150" s="71">
        <f t="shared" si="98"/>
        <v>0</v>
      </c>
      <c r="AE150" s="71">
        <f t="shared" si="99"/>
        <v>0</v>
      </c>
      <c r="AF150" s="71">
        <f t="shared" si="110"/>
        <v>0</v>
      </c>
      <c r="AG150" s="72" t="str">
        <f>IF(F150="","",IF(V150="",申込書!$AB$6,LEFT(V150,2)&amp;RIGHT(V150,3)))</f>
        <v/>
      </c>
      <c r="AH150" s="72" t="str">
        <f t="shared" si="111"/>
        <v/>
      </c>
      <c r="AI150" s="72" t="str">
        <f t="shared" si="112"/>
        <v/>
      </c>
      <c r="AJ150" s="73"/>
      <c r="AQ150" s="40">
        <v>143</v>
      </c>
      <c r="AR150" s="40">
        <f t="shared" si="109"/>
        <v>0</v>
      </c>
      <c r="AS150" s="40" t="str">
        <f t="shared" si="116"/>
        <v/>
      </c>
      <c r="AT150" s="56">
        <f t="shared" si="125"/>
        <v>0</v>
      </c>
      <c r="AU150" s="56" t="str">
        <f t="shared" si="82"/>
        <v/>
      </c>
      <c r="AV150" s="56" t="str">
        <f t="shared" si="117"/>
        <v/>
      </c>
      <c r="AW150" s="56">
        <f t="shared" si="83"/>
        <v>10</v>
      </c>
      <c r="AX150" s="56">
        <f t="shared" si="84"/>
        <v>5</v>
      </c>
      <c r="AY150" s="56">
        <v>5</v>
      </c>
      <c r="AZ150" s="56" t="str">
        <f t="shared" si="126"/>
        <v xml:space="preserve"> </v>
      </c>
      <c r="BA150" s="56">
        <v>143</v>
      </c>
      <c r="BB150" s="56" t="str">
        <f t="shared" si="86"/>
        <v/>
      </c>
      <c r="BC150" s="56" t="str">
        <f t="shared" si="87"/>
        <v>19000100</v>
      </c>
      <c r="BD150" s="56" t="str">
        <f t="shared" si="118"/>
        <v/>
      </c>
      <c r="BE150" s="56" t="str">
        <f t="shared" si="119"/>
        <v/>
      </c>
      <c r="BF150" s="56" t="str">
        <f t="shared" si="81"/>
        <v/>
      </c>
      <c r="BG150" s="56">
        <f t="shared" si="88"/>
        <v>0</v>
      </c>
      <c r="BH150" s="56">
        <f t="shared" si="89"/>
        <v>0</v>
      </c>
      <c r="BI150" s="56" t="str">
        <f t="shared" si="101"/>
        <v/>
      </c>
      <c r="BJ150" s="41" t="str">
        <f t="shared" si="102"/>
        <v/>
      </c>
      <c r="BK150" s="41" t="str">
        <f t="shared" si="103"/>
        <v/>
      </c>
      <c r="BL150" s="41" t="str">
        <f t="shared" si="90"/>
        <v/>
      </c>
      <c r="BM150" s="41" t="str">
        <f t="shared" si="104"/>
        <v/>
      </c>
      <c r="BN150" s="41" t="str">
        <f t="shared" si="105"/>
        <v/>
      </c>
      <c r="BO150" s="41">
        <f t="shared" si="120"/>
        <v>0</v>
      </c>
      <c r="BP150" s="41" t="str">
        <f t="shared" si="106"/>
        <v/>
      </c>
      <c r="BQ150" s="41" t="str">
        <f t="shared" si="107"/>
        <v/>
      </c>
      <c r="BR150" s="41">
        <f t="shared" si="121"/>
        <v>0</v>
      </c>
      <c r="BS150" s="41" t="str">
        <f t="shared" si="113"/>
        <v/>
      </c>
      <c r="BT150" s="41" t="str">
        <f t="shared" si="114"/>
        <v/>
      </c>
      <c r="BU150" s="85" t="str">
        <f t="shared" si="91"/>
        <v>999:99.99</v>
      </c>
      <c r="BV150" s="85" t="str">
        <f t="shared" si="92"/>
        <v>999:99.99</v>
      </c>
      <c r="BW150" s="85" t="str">
        <f t="shared" si="108"/>
        <v>999:99.99</v>
      </c>
      <c r="BX150" s="89" t="str">
        <f t="shared" si="115"/>
        <v>1980/1/1</v>
      </c>
    </row>
    <row r="151" spans="1:76" ht="24.75" customHeight="1" x14ac:dyDescent="0.15">
      <c r="A151" s="120" t="str">
        <f t="shared" si="122"/>
        <v/>
      </c>
      <c r="B151" s="64"/>
      <c r="C151" s="65"/>
      <c r="D151" s="65"/>
      <c r="E151" s="65"/>
      <c r="F151" s="145"/>
      <c r="G151" s="66"/>
      <c r="H151" s="66"/>
      <c r="I151" s="66"/>
      <c r="J151" s="66"/>
      <c r="K151" s="67"/>
      <c r="L151" s="67"/>
      <c r="M151" s="66"/>
      <c r="N151" s="67"/>
      <c r="O151" s="67"/>
      <c r="P151" s="66"/>
      <c r="Q151" s="66"/>
      <c r="R151" s="66"/>
      <c r="S151" s="66"/>
      <c r="T151" s="66"/>
      <c r="U151" s="67"/>
      <c r="V151" s="68"/>
      <c r="W151" s="67"/>
      <c r="X151" s="147" t="str">
        <f t="shared" si="94"/>
        <v/>
      </c>
      <c r="Y151" s="138"/>
      <c r="Z151" s="120" t="str">
        <f t="shared" si="95"/>
        <v/>
      </c>
      <c r="AA151" s="12"/>
      <c r="AB151" s="71">
        <f t="shared" si="123"/>
        <v>0</v>
      </c>
      <c r="AC151" s="71">
        <f t="shared" si="124"/>
        <v>0</v>
      </c>
      <c r="AD151" s="71">
        <f t="shared" si="98"/>
        <v>0</v>
      </c>
      <c r="AE151" s="71">
        <f t="shared" si="99"/>
        <v>0</v>
      </c>
      <c r="AF151" s="71">
        <f t="shared" si="110"/>
        <v>0</v>
      </c>
      <c r="AG151" s="72" t="str">
        <f>IF(F151="","",IF(V151="",申込書!$AB$6,LEFT(V151,2)&amp;RIGHT(V151,3)))</f>
        <v/>
      </c>
      <c r="AH151" s="72" t="str">
        <f t="shared" si="111"/>
        <v/>
      </c>
      <c r="AI151" s="72" t="str">
        <f t="shared" si="112"/>
        <v/>
      </c>
      <c r="AJ151" s="73"/>
      <c r="AQ151" s="40">
        <v>144</v>
      </c>
      <c r="AR151" s="40">
        <f t="shared" si="109"/>
        <v>0</v>
      </c>
      <c r="AS151" s="40" t="str">
        <f t="shared" si="116"/>
        <v/>
      </c>
      <c r="AT151" s="56">
        <f t="shared" si="125"/>
        <v>0</v>
      </c>
      <c r="AU151" s="56" t="str">
        <f t="shared" si="82"/>
        <v/>
      </c>
      <c r="AV151" s="56" t="str">
        <f t="shared" si="117"/>
        <v/>
      </c>
      <c r="AW151" s="56">
        <f t="shared" si="83"/>
        <v>10</v>
      </c>
      <c r="AX151" s="56">
        <f t="shared" si="84"/>
        <v>5</v>
      </c>
      <c r="AY151" s="56">
        <v>5</v>
      </c>
      <c r="AZ151" s="56" t="str">
        <f t="shared" si="126"/>
        <v xml:space="preserve"> </v>
      </c>
      <c r="BA151" s="56">
        <v>144</v>
      </c>
      <c r="BB151" s="56" t="str">
        <f t="shared" si="86"/>
        <v/>
      </c>
      <c r="BC151" s="56" t="str">
        <f t="shared" si="87"/>
        <v>19000100</v>
      </c>
      <c r="BD151" s="56" t="str">
        <f t="shared" si="118"/>
        <v/>
      </c>
      <c r="BE151" s="56" t="str">
        <f t="shared" si="119"/>
        <v/>
      </c>
      <c r="BF151" s="56" t="str">
        <f t="shared" si="81"/>
        <v/>
      </c>
      <c r="BG151" s="56">
        <f t="shared" si="88"/>
        <v>0</v>
      </c>
      <c r="BH151" s="56">
        <f t="shared" si="89"/>
        <v>0</v>
      </c>
      <c r="BI151" s="56" t="str">
        <f t="shared" si="101"/>
        <v/>
      </c>
      <c r="BJ151" s="41" t="str">
        <f t="shared" si="102"/>
        <v/>
      </c>
      <c r="BK151" s="41" t="str">
        <f t="shared" si="103"/>
        <v/>
      </c>
      <c r="BL151" s="41" t="str">
        <f t="shared" si="90"/>
        <v/>
      </c>
      <c r="BM151" s="41" t="str">
        <f t="shared" si="104"/>
        <v/>
      </c>
      <c r="BN151" s="41" t="str">
        <f t="shared" si="105"/>
        <v/>
      </c>
      <c r="BO151" s="41">
        <f t="shared" si="120"/>
        <v>0</v>
      </c>
      <c r="BP151" s="41" t="str">
        <f t="shared" si="106"/>
        <v/>
      </c>
      <c r="BQ151" s="41" t="str">
        <f t="shared" si="107"/>
        <v/>
      </c>
      <c r="BR151" s="41">
        <f t="shared" si="121"/>
        <v>0</v>
      </c>
      <c r="BS151" s="41" t="str">
        <f t="shared" si="113"/>
        <v/>
      </c>
      <c r="BT151" s="41" t="str">
        <f t="shared" si="114"/>
        <v/>
      </c>
      <c r="BU151" s="85" t="str">
        <f t="shared" si="91"/>
        <v>999:99.99</v>
      </c>
      <c r="BV151" s="85" t="str">
        <f t="shared" si="92"/>
        <v>999:99.99</v>
      </c>
      <c r="BW151" s="85" t="str">
        <f t="shared" si="108"/>
        <v>999:99.99</v>
      </c>
      <c r="BX151" s="89" t="str">
        <f t="shared" si="115"/>
        <v>1980/1/1</v>
      </c>
    </row>
    <row r="152" spans="1:76" ht="24.75" customHeight="1" x14ac:dyDescent="0.15">
      <c r="A152" s="120" t="str">
        <f t="shared" si="122"/>
        <v/>
      </c>
      <c r="B152" s="64"/>
      <c r="C152" s="65"/>
      <c r="D152" s="65"/>
      <c r="E152" s="65"/>
      <c r="F152" s="145"/>
      <c r="G152" s="66"/>
      <c r="H152" s="66"/>
      <c r="I152" s="66"/>
      <c r="J152" s="66"/>
      <c r="K152" s="67"/>
      <c r="L152" s="67"/>
      <c r="M152" s="66"/>
      <c r="N152" s="67"/>
      <c r="O152" s="67"/>
      <c r="P152" s="66"/>
      <c r="Q152" s="66"/>
      <c r="R152" s="66"/>
      <c r="S152" s="66"/>
      <c r="T152" s="66"/>
      <c r="U152" s="67"/>
      <c r="V152" s="68"/>
      <c r="W152" s="67"/>
      <c r="X152" s="147" t="str">
        <f t="shared" si="94"/>
        <v/>
      </c>
      <c r="Y152" s="138"/>
      <c r="Z152" s="120" t="str">
        <f t="shared" si="95"/>
        <v/>
      </c>
      <c r="AA152" s="12"/>
      <c r="AB152" s="71">
        <f t="shared" si="123"/>
        <v>0</v>
      </c>
      <c r="AC152" s="71">
        <f t="shared" si="124"/>
        <v>0</v>
      </c>
      <c r="AD152" s="71">
        <f t="shared" si="98"/>
        <v>0</v>
      </c>
      <c r="AE152" s="71">
        <f t="shared" si="99"/>
        <v>0</v>
      </c>
      <c r="AF152" s="71">
        <f t="shared" si="110"/>
        <v>0</v>
      </c>
      <c r="AG152" s="72" t="str">
        <f>IF(F152="","",IF(V152="",申込書!$AB$6,LEFT(V152,2)&amp;RIGHT(V152,3)))</f>
        <v/>
      </c>
      <c r="AH152" s="72" t="str">
        <f t="shared" si="111"/>
        <v/>
      </c>
      <c r="AI152" s="72" t="str">
        <f t="shared" si="112"/>
        <v/>
      </c>
      <c r="AJ152" s="73"/>
      <c r="AQ152" s="40">
        <v>145</v>
      </c>
      <c r="AR152" s="40">
        <f t="shared" si="109"/>
        <v>0</v>
      </c>
      <c r="AS152" s="40" t="str">
        <f t="shared" si="116"/>
        <v/>
      </c>
      <c r="AT152" s="56">
        <f t="shared" si="125"/>
        <v>0</v>
      </c>
      <c r="AU152" s="56" t="str">
        <f t="shared" si="82"/>
        <v/>
      </c>
      <c r="AV152" s="56" t="str">
        <f t="shared" si="117"/>
        <v/>
      </c>
      <c r="AW152" s="56">
        <f t="shared" si="83"/>
        <v>10</v>
      </c>
      <c r="AX152" s="56">
        <f t="shared" si="84"/>
        <v>5</v>
      </c>
      <c r="AY152" s="56">
        <v>5</v>
      </c>
      <c r="AZ152" s="56" t="str">
        <f t="shared" si="126"/>
        <v xml:space="preserve"> </v>
      </c>
      <c r="BA152" s="56">
        <v>145</v>
      </c>
      <c r="BB152" s="56" t="str">
        <f t="shared" si="86"/>
        <v/>
      </c>
      <c r="BC152" s="56" t="str">
        <f t="shared" si="87"/>
        <v>19000100</v>
      </c>
      <c r="BD152" s="56" t="str">
        <f t="shared" si="118"/>
        <v/>
      </c>
      <c r="BE152" s="56" t="str">
        <f t="shared" si="119"/>
        <v/>
      </c>
      <c r="BF152" s="56" t="str">
        <f t="shared" si="81"/>
        <v/>
      </c>
      <c r="BG152" s="56">
        <f t="shared" si="88"/>
        <v>0</v>
      </c>
      <c r="BH152" s="56">
        <f t="shared" si="89"/>
        <v>0</v>
      </c>
      <c r="BI152" s="56" t="str">
        <f t="shared" si="101"/>
        <v/>
      </c>
      <c r="BJ152" s="41" t="str">
        <f t="shared" si="102"/>
        <v/>
      </c>
      <c r="BK152" s="41" t="str">
        <f t="shared" si="103"/>
        <v/>
      </c>
      <c r="BL152" s="41" t="str">
        <f t="shared" si="90"/>
        <v/>
      </c>
      <c r="BM152" s="41" t="str">
        <f t="shared" si="104"/>
        <v/>
      </c>
      <c r="BN152" s="41" t="str">
        <f t="shared" si="105"/>
        <v/>
      </c>
      <c r="BO152" s="41">
        <f t="shared" si="120"/>
        <v>0</v>
      </c>
      <c r="BP152" s="41" t="str">
        <f t="shared" si="106"/>
        <v/>
      </c>
      <c r="BQ152" s="41" t="str">
        <f t="shared" si="107"/>
        <v/>
      </c>
      <c r="BR152" s="41">
        <f t="shared" si="121"/>
        <v>0</v>
      </c>
      <c r="BS152" s="41" t="str">
        <f t="shared" si="113"/>
        <v/>
      </c>
      <c r="BT152" s="41" t="str">
        <f t="shared" si="114"/>
        <v/>
      </c>
      <c r="BU152" s="85" t="str">
        <f t="shared" si="91"/>
        <v>999:99.99</v>
      </c>
      <c r="BV152" s="85" t="str">
        <f t="shared" si="92"/>
        <v>999:99.99</v>
      </c>
      <c r="BW152" s="85" t="str">
        <f t="shared" si="108"/>
        <v>999:99.99</v>
      </c>
      <c r="BX152" s="89" t="str">
        <f t="shared" si="115"/>
        <v>1980/1/1</v>
      </c>
    </row>
    <row r="153" spans="1:76" ht="24.75" customHeight="1" x14ac:dyDescent="0.15">
      <c r="A153" s="120" t="str">
        <f t="shared" si="122"/>
        <v/>
      </c>
      <c r="B153" s="64"/>
      <c r="C153" s="65"/>
      <c r="D153" s="65"/>
      <c r="E153" s="65"/>
      <c r="F153" s="145"/>
      <c r="G153" s="66"/>
      <c r="H153" s="66"/>
      <c r="I153" s="66"/>
      <c r="J153" s="66"/>
      <c r="K153" s="67"/>
      <c r="L153" s="67"/>
      <c r="M153" s="66"/>
      <c r="N153" s="67"/>
      <c r="O153" s="67"/>
      <c r="P153" s="66"/>
      <c r="Q153" s="66"/>
      <c r="R153" s="66"/>
      <c r="S153" s="66"/>
      <c r="T153" s="66"/>
      <c r="U153" s="67"/>
      <c r="V153" s="68"/>
      <c r="W153" s="67"/>
      <c r="X153" s="147" t="str">
        <f t="shared" si="94"/>
        <v/>
      </c>
      <c r="Y153" s="138"/>
      <c r="Z153" s="120" t="str">
        <f t="shared" si="95"/>
        <v/>
      </c>
      <c r="AA153" s="12"/>
      <c r="AB153" s="71">
        <f t="shared" si="123"/>
        <v>0</v>
      </c>
      <c r="AC153" s="71">
        <f t="shared" si="124"/>
        <v>0</v>
      </c>
      <c r="AD153" s="71">
        <f t="shared" si="98"/>
        <v>0</v>
      </c>
      <c r="AE153" s="71">
        <f t="shared" si="99"/>
        <v>0</v>
      </c>
      <c r="AF153" s="71">
        <f t="shared" si="110"/>
        <v>0</v>
      </c>
      <c r="AG153" s="72" t="str">
        <f>IF(F153="","",IF(V153="",申込書!$AB$6,LEFT(V153,2)&amp;RIGHT(V153,3)))</f>
        <v/>
      </c>
      <c r="AH153" s="72" t="str">
        <f t="shared" si="111"/>
        <v/>
      </c>
      <c r="AI153" s="72" t="str">
        <f t="shared" si="112"/>
        <v/>
      </c>
      <c r="AJ153" s="73"/>
      <c r="AQ153" s="40">
        <v>146</v>
      </c>
      <c r="AR153" s="40">
        <f t="shared" si="109"/>
        <v>0</v>
      </c>
      <c r="AS153" s="40" t="str">
        <f t="shared" si="116"/>
        <v/>
      </c>
      <c r="AT153" s="56">
        <f t="shared" si="125"/>
        <v>0</v>
      </c>
      <c r="AU153" s="56" t="str">
        <f t="shared" si="82"/>
        <v/>
      </c>
      <c r="AV153" s="56" t="str">
        <f t="shared" si="117"/>
        <v/>
      </c>
      <c r="AW153" s="56">
        <f t="shared" si="83"/>
        <v>10</v>
      </c>
      <c r="AX153" s="56">
        <f t="shared" si="84"/>
        <v>5</v>
      </c>
      <c r="AY153" s="56">
        <v>5</v>
      </c>
      <c r="AZ153" s="56" t="str">
        <f t="shared" si="126"/>
        <v xml:space="preserve"> </v>
      </c>
      <c r="BA153" s="56">
        <v>146</v>
      </c>
      <c r="BB153" s="56" t="str">
        <f t="shared" si="86"/>
        <v/>
      </c>
      <c r="BC153" s="56" t="str">
        <f t="shared" si="87"/>
        <v>19000100</v>
      </c>
      <c r="BD153" s="56" t="str">
        <f t="shared" si="118"/>
        <v/>
      </c>
      <c r="BE153" s="56" t="str">
        <f t="shared" si="119"/>
        <v/>
      </c>
      <c r="BF153" s="56" t="str">
        <f t="shared" si="81"/>
        <v/>
      </c>
      <c r="BG153" s="56">
        <f t="shared" si="88"/>
        <v>0</v>
      </c>
      <c r="BH153" s="56">
        <f t="shared" si="89"/>
        <v>0</v>
      </c>
      <c r="BI153" s="56" t="str">
        <f t="shared" si="101"/>
        <v/>
      </c>
      <c r="BJ153" s="41" t="str">
        <f t="shared" si="102"/>
        <v/>
      </c>
      <c r="BK153" s="41" t="str">
        <f t="shared" si="103"/>
        <v/>
      </c>
      <c r="BL153" s="41" t="str">
        <f t="shared" si="90"/>
        <v/>
      </c>
      <c r="BM153" s="41" t="str">
        <f t="shared" si="104"/>
        <v/>
      </c>
      <c r="BN153" s="41" t="str">
        <f t="shared" si="105"/>
        <v/>
      </c>
      <c r="BO153" s="41">
        <f t="shared" si="120"/>
        <v>0</v>
      </c>
      <c r="BP153" s="41" t="str">
        <f t="shared" si="106"/>
        <v/>
      </c>
      <c r="BQ153" s="41" t="str">
        <f t="shared" si="107"/>
        <v/>
      </c>
      <c r="BR153" s="41">
        <f t="shared" si="121"/>
        <v>0</v>
      </c>
      <c r="BS153" s="41" t="str">
        <f t="shared" si="113"/>
        <v/>
      </c>
      <c r="BT153" s="41" t="str">
        <f t="shared" si="114"/>
        <v/>
      </c>
      <c r="BU153" s="85" t="str">
        <f t="shared" si="91"/>
        <v>999:99.99</v>
      </c>
      <c r="BV153" s="85" t="str">
        <f t="shared" si="92"/>
        <v>999:99.99</v>
      </c>
      <c r="BW153" s="85" t="str">
        <f t="shared" si="108"/>
        <v>999:99.99</v>
      </c>
      <c r="BX153" s="89" t="str">
        <f t="shared" si="115"/>
        <v>1980/1/1</v>
      </c>
    </row>
    <row r="154" spans="1:76" ht="24.75" customHeight="1" x14ac:dyDescent="0.15">
      <c r="A154" s="120" t="str">
        <f t="shared" si="122"/>
        <v/>
      </c>
      <c r="B154" s="64"/>
      <c r="C154" s="65"/>
      <c r="D154" s="65"/>
      <c r="E154" s="65"/>
      <c r="F154" s="145"/>
      <c r="G154" s="66"/>
      <c r="H154" s="66"/>
      <c r="I154" s="66"/>
      <c r="J154" s="66"/>
      <c r="K154" s="67"/>
      <c r="L154" s="67"/>
      <c r="M154" s="66"/>
      <c r="N154" s="67"/>
      <c r="O154" s="67"/>
      <c r="P154" s="66"/>
      <c r="Q154" s="66"/>
      <c r="R154" s="66"/>
      <c r="S154" s="66"/>
      <c r="T154" s="66"/>
      <c r="U154" s="67"/>
      <c r="V154" s="68"/>
      <c r="W154" s="67"/>
      <c r="X154" s="147" t="str">
        <f t="shared" si="94"/>
        <v/>
      </c>
      <c r="Y154" s="138"/>
      <c r="Z154" s="120" t="str">
        <f t="shared" si="95"/>
        <v/>
      </c>
      <c r="AA154" s="12"/>
      <c r="AB154" s="71">
        <f t="shared" si="123"/>
        <v>0</v>
      </c>
      <c r="AC154" s="71">
        <f t="shared" si="124"/>
        <v>0</v>
      </c>
      <c r="AD154" s="71">
        <f t="shared" si="98"/>
        <v>0</v>
      </c>
      <c r="AE154" s="71">
        <f t="shared" si="99"/>
        <v>0</v>
      </c>
      <c r="AF154" s="71">
        <f t="shared" si="110"/>
        <v>0</v>
      </c>
      <c r="AG154" s="72" t="str">
        <f>IF(F154="","",IF(V154="",申込書!$AB$6,LEFT(V154,2)&amp;RIGHT(V154,3)))</f>
        <v/>
      </c>
      <c r="AH154" s="72" t="str">
        <f t="shared" si="111"/>
        <v/>
      </c>
      <c r="AI154" s="72" t="str">
        <f t="shared" si="112"/>
        <v/>
      </c>
      <c r="AJ154" s="73"/>
      <c r="AQ154" s="40">
        <v>147</v>
      </c>
      <c r="AR154" s="40">
        <f t="shared" si="109"/>
        <v>0</v>
      </c>
      <c r="AS154" s="40" t="str">
        <f t="shared" si="116"/>
        <v/>
      </c>
      <c r="AT154" s="56">
        <f t="shared" si="125"/>
        <v>0</v>
      </c>
      <c r="AU154" s="56" t="str">
        <f t="shared" si="82"/>
        <v/>
      </c>
      <c r="AV154" s="56" t="str">
        <f t="shared" si="117"/>
        <v/>
      </c>
      <c r="AW154" s="56">
        <f t="shared" si="83"/>
        <v>10</v>
      </c>
      <c r="AX154" s="56">
        <f t="shared" si="84"/>
        <v>5</v>
      </c>
      <c r="AY154" s="56">
        <v>5</v>
      </c>
      <c r="AZ154" s="56" t="str">
        <f t="shared" si="126"/>
        <v xml:space="preserve"> </v>
      </c>
      <c r="BA154" s="56">
        <v>147</v>
      </c>
      <c r="BB154" s="56" t="str">
        <f t="shared" si="86"/>
        <v/>
      </c>
      <c r="BC154" s="56" t="str">
        <f t="shared" si="87"/>
        <v>19000100</v>
      </c>
      <c r="BD154" s="56" t="str">
        <f t="shared" si="118"/>
        <v/>
      </c>
      <c r="BE154" s="56" t="str">
        <f t="shared" si="119"/>
        <v/>
      </c>
      <c r="BF154" s="56" t="str">
        <f t="shared" si="81"/>
        <v/>
      </c>
      <c r="BG154" s="56">
        <f t="shared" si="88"/>
        <v>0</v>
      </c>
      <c r="BH154" s="56">
        <f t="shared" si="89"/>
        <v>0</v>
      </c>
      <c r="BI154" s="56" t="str">
        <f t="shared" si="101"/>
        <v/>
      </c>
      <c r="BJ154" s="41" t="str">
        <f t="shared" si="102"/>
        <v/>
      </c>
      <c r="BK154" s="41" t="str">
        <f t="shared" si="103"/>
        <v/>
      </c>
      <c r="BL154" s="41" t="str">
        <f t="shared" si="90"/>
        <v/>
      </c>
      <c r="BM154" s="41" t="str">
        <f t="shared" si="104"/>
        <v/>
      </c>
      <c r="BN154" s="41" t="str">
        <f t="shared" si="105"/>
        <v/>
      </c>
      <c r="BO154" s="41">
        <f t="shared" si="120"/>
        <v>0</v>
      </c>
      <c r="BP154" s="41" t="str">
        <f t="shared" si="106"/>
        <v/>
      </c>
      <c r="BQ154" s="41" t="str">
        <f t="shared" si="107"/>
        <v/>
      </c>
      <c r="BR154" s="41">
        <f t="shared" si="121"/>
        <v>0</v>
      </c>
      <c r="BS154" s="41" t="str">
        <f t="shared" si="113"/>
        <v/>
      </c>
      <c r="BT154" s="41" t="str">
        <f t="shared" si="114"/>
        <v/>
      </c>
      <c r="BU154" s="85" t="str">
        <f t="shared" si="91"/>
        <v>999:99.99</v>
      </c>
      <c r="BV154" s="85" t="str">
        <f t="shared" si="92"/>
        <v>999:99.99</v>
      </c>
      <c r="BW154" s="85" t="str">
        <f t="shared" si="108"/>
        <v>999:99.99</v>
      </c>
      <c r="BX154" s="89" t="str">
        <f t="shared" si="115"/>
        <v>1980/1/1</v>
      </c>
    </row>
    <row r="155" spans="1:76" ht="24.75" customHeight="1" x14ac:dyDescent="0.15">
      <c r="A155" s="120" t="str">
        <f t="shared" si="122"/>
        <v/>
      </c>
      <c r="B155" s="64"/>
      <c r="C155" s="65"/>
      <c r="D155" s="65"/>
      <c r="E155" s="65"/>
      <c r="F155" s="145"/>
      <c r="G155" s="66"/>
      <c r="H155" s="66"/>
      <c r="I155" s="66"/>
      <c r="J155" s="66"/>
      <c r="K155" s="67"/>
      <c r="L155" s="67"/>
      <c r="M155" s="66"/>
      <c r="N155" s="67"/>
      <c r="O155" s="67"/>
      <c r="P155" s="66"/>
      <c r="Q155" s="66"/>
      <c r="R155" s="66"/>
      <c r="S155" s="66"/>
      <c r="T155" s="66"/>
      <c r="U155" s="67"/>
      <c r="V155" s="68"/>
      <c r="W155" s="67"/>
      <c r="X155" s="147" t="str">
        <f t="shared" si="94"/>
        <v/>
      </c>
      <c r="Y155" s="138"/>
      <c r="Z155" s="120" t="str">
        <f t="shared" si="95"/>
        <v/>
      </c>
      <c r="AA155" s="12"/>
      <c r="AB155" s="71">
        <f t="shared" si="123"/>
        <v>0</v>
      </c>
      <c r="AC155" s="71">
        <f t="shared" si="124"/>
        <v>0</v>
      </c>
      <c r="AD155" s="71">
        <f t="shared" si="98"/>
        <v>0</v>
      </c>
      <c r="AE155" s="71">
        <f t="shared" si="99"/>
        <v>0</v>
      </c>
      <c r="AF155" s="71">
        <f t="shared" si="110"/>
        <v>0</v>
      </c>
      <c r="AG155" s="72" t="str">
        <f>IF(F155="","",IF(V155="",申込書!$AB$6,LEFT(V155,2)&amp;RIGHT(V155,3)))</f>
        <v/>
      </c>
      <c r="AH155" s="72" t="str">
        <f t="shared" si="111"/>
        <v/>
      </c>
      <c r="AI155" s="72" t="str">
        <f t="shared" si="112"/>
        <v/>
      </c>
      <c r="AJ155" s="73"/>
      <c r="AQ155" s="40">
        <v>148</v>
      </c>
      <c r="AR155" s="40">
        <f t="shared" si="109"/>
        <v>0</v>
      </c>
      <c r="AS155" s="40" t="str">
        <f t="shared" si="116"/>
        <v/>
      </c>
      <c r="AT155" s="56">
        <f t="shared" si="125"/>
        <v>0</v>
      </c>
      <c r="AU155" s="56" t="str">
        <f t="shared" si="82"/>
        <v/>
      </c>
      <c r="AV155" s="56" t="str">
        <f t="shared" si="117"/>
        <v/>
      </c>
      <c r="AW155" s="56">
        <f t="shared" si="83"/>
        <v>10</v>
      </c>
      <c r="AX155" s="56">
        <f t="shared" si="84"/>
        <v>5</v>
      </c>
      <c r="AY155" s="56">
        <v>5</v>
      </c>
      <c r="AZ155" s="56" t="str">
        <f t="shared" si="126"/>
        <v xml:space="preserve"> </v>
      </c>
      <c r="BA155" s="56">
        <v>148</v>
      </c>
      <c r="BB155" s="56" t="str">
        <f t="shared" si="86"/>
        <v/>
      </c>
      <c r="BC155" s="56" t="str">
        <f t="shared" si="87"/>
        <v>19000100</v>
      </c>
      <c r="BD155" s="56" t="str">
        <f t="shared" si="118"/>
        <v/>
      </c>
      <c r="BE155" s="56" t="str">
        <f t="shared" si="119"/>
        <v/>
      </c>
      <c r="BF155" s="56" t="str">
        <f t="shared" si="81"/>
        <v/>
      </c>
      <c r="BG155" s="56">
        <f t="shared" si="88"/>
        <v>0</v>
      </c>
      <c r="BH155" s="56">
        <f t="shared" si="89"/>
        <v>0</v>
      </c>
      <c r="BI155" s="56" t="str">
        <f t="shared" si="101"/>
        <v/>
      </c>
      <c r="BJ155" s="41" t="str">
        <f t="shared" si="102"/>
        <v/>
      </c>
      <c r="BK155" s="41" t="str">
        <f t="shared" si="103"/>
        <v/>
      </c>
      <c r="BL155" s="41" t="str">
        <f t="shared" si="90"/>
        <v/>
      </c>
      <c r="BM155" s="41" t="str">
        <f t="shared" si="104"/>
        <v/>
      </c>
      <c r="BN155" s="41" t="str">
        <f t="shared" si="105"/>
        <v/>
      </c>
      <c r="BO155" s="41">
        <f t="shared" si="120"/>
        <v>0</v>
      </c>
      <c r="BP155" s="41" t="str">
        <f t="shared" si="106"/>
        <v/>
      </c>
      <c r="BQ155" s="41" t="str">
        <f t="shared" si="107"/>
        <v/>
      </c>
      <c r="BR155" s="41">
        <f t="shared" si="121"/>
        <v>0</v>
      </c>
      <c r="BS155" s="41" t="str">
        <f t="shared" si="113"/>
        <v/>
      </c>
      <c r="BT155" s="41" t="str">
        <f t="shared" si="114"/>
        <v/>
      </c>
      <c r="BU155" s="85" t="str">
        <f t="shared" si="91"/>
        <v>999:99.99</v>
      </c>
      <c r="BV155" s="85" t="str">
        <f t="shared" si="92"/>
        <v>999:99.99</v>
      </c>
      <c r="BW155" s="85" t="str">
        <f t="shared" si="108"/>
        <v>999:99.99</v>
      </c>
      <c r="BX155" s="89" t="str">
        <f t="shared" si="115"/>
        <v>1980/1/1</v>
      </c>
    </row>
    <row r="156" spans="1:76" ht="24.75" customHeight="1" x14ac:dyDescent="0.15">
      <c r="A156" s="120" t="str">
        <f t="shared" si="122"/>
        <v/>
      </c>
      <c r="B156" s="64"/>
      <c r="C156" s="65"/>
      <c r="D156" s="65"/>
      <c r="E156" s="65"/>
      <c r="F156" s="145"/>
      <c r="G156" s="66"/>
      <c r="H156" s="66"/>
      <c r="I156" s="66"/>
      <c r="J156" s="66"/>
      <c r="K156" s="67"/>
      <c r="L156" s="67"/>
      <c r="M156" s="66"/>
      <c r="N156" s="67"/>
      <c r="O156" s="67"/>
      <c r="P156" s="66"/>
      <c r="Q156" s="66"/>
      <c r="R156" s="66"/>
      <c r="S156" s="66"/>
      <c r="T156" s="66"/>
      <c r="U156" s="67"/>
      <c r="V156" s="68"/>
      <c r="W156" s="67"/>
      <c r="X156" s="147" t="str">
        <f t="shared" si="94"/>
        <v/>
      </c>
      <c r="Y156" s="138"/>
      <c r="Z156" s="120" t="str">
        <f t="shared" si="95"/>
        <v/>
      </c>
      <c r="AA156" s="12"/>
      <c r="AB156" s="71">
        <f t="shared" si="123"/>
        <v>0</v>
      </c>
      <c r="AC156" s="71">
        <f t="shared" si="124"/>
        <v>0</v>
      </c>
      <c r="AD156" s="71">
        <f t="shared" si="98"/>
        <v>0</v>
      </c>
      <c r="AE156" s="71">
        <f t="shared" si="99"/>
        <v>0</v>
      </c>
      <c r="AF156" s="71">
        <f t="shared" si="110"/>
        <v>0</v>
      </c>
      <c r="AG156" s="72" t="str">
        <f>IF(F156="","",IF(V156="",申込書!$AB$6,LEFT(V156,2)&amp;RIGHT(V156,3)))</f>
        <v/>
      </c>
      <c r="AH156" s="72" t="str">
        <f t="shared" si="111"/>
        <v/>
      </c>
      <c r="AI156" s="72" t="str">
        <f t="shared" si="112"/>
        <v/>
      </c>
      <c r="AJ156" s="73"/>
      <c r="AQ156" s="40">
        <v>149</v>
      </c>
      <c r="AR156" s="40">
        <f t="shared" si="109"/>
        <v>0</v>
      </c>
      <c r="AS156" s="40" t="str">
        <f t="shared" si="116"/>
        <v/>
      </c>
      <c r="AT156" s="56">
        <f t="shared" si="125"/>
        <v>0</v>
      </c>
      <c r="AU156" s="56" t="str">
        <f t="shared" si="82"/>
        <v/>
      </c>
      <c r="AV156" s="56" t="str">
        <f t="shared" si="117"/>
        <v/>
      </c>
      <c r="AW156" s="56">
        <f t="shared" si="83"/>
        <v>10</v>
      </c>
      <c r="AX156" s="56">
        <f t="shared" si="84"/>
        <v>5</v>
      </c>
      <c r="AY156" s="56">
        <v>5</v>
      </c>
      <c r="AZ156" s="56" t="str">
        <f t="shared" si="126"/>
        <v xml:space="preserve"> </v>
      </c>
      <c r="BA156" s="56">
        <v>149</v>
      </c>
      <c r="BB156" s="56" t="str">
        <f t="shared" si="86"/>
        <v/>
      </c>
      <c r="BC156" s="56" t="str">
        <f t="shared" si="87"/>
        <v>19000100</v>
      </c>
      <c r="BD156" s="56" t="str">
        <f t="shared" si="118"/>
        <v/>
      </c>
      <c r="BE156" s="56" t="str">
        <f t="shared" si="119"/>
        <v/>
      </c>
      <c r="BF156" s="56" t="str">
        <f t="shared" si="81"/>
        <v/>
      </c>
      <c r="BG156" s="56">
        <f t="shared" si="88"/>
        <v>0</v>
      </c>
      <c r="BH156" s="56">
        <f t="shared" si="89"/>
        <v>0</v>
      </c>
      <c r="BI156" s="56" t="str">
        <f t="shared" si="101"/>
        <v/>
      </c>
      <c r="BJ156" s="41" t="str">
        <f t="shared" si="102"/>
        <v/>
      </c>
      <c r="BK156" s="41" t="str">
        <f t="shared" si="103"/>
        <v/>
      </c>
      <c r="BL156" s="41" t="str">
        <f t="shared" si="90"/>
        <v/>
      </c>
      <c r="BM156" s="41" t="str">
        <f t="shared" si="104"/>
        <v/>
      </c>
      <c r="BN156" s="41" t="str">
        <f t="shared" si="105"/>
        <v/>
      </c>
      <c r="BO156" s="41">
        <f t="shared" si="120"/>
        <v>0</v>
      </c>
      <c r="BP156" s="41" t="str">
        <f t="shared" si="106"/>
        <v/>
      </c>
      <c r="BQ156" s="41" t="str">
        <f t="shared" si="107"/>
        <v/>
      </c>
      <c r="BR156" s="41">
        <f t="shared" si="121"/>
        <v>0</v>
      </c>
      <c r="BS156" s="41" t="str">
        <f t="shared" si="113"/>
        <v/>
      </c>
      <c r="BT156" s="41" t="str">
        <f t="shared" si="114"/>
        <v/>
      </c>
      <c r="BU156" s="85" t="str">
        <f t="shared" si="91"/>
        <v>999:99.99</v>
      </c>
      <c r="BV156" s="85" t="str">
        <f t="shared" si="92"/>
        <v>999:99.99</v>
      </c>
      <c r="BW156" s="85" t="str">
        <f t="shared" si="108"/>
        <v>999:99.99</v>
      </c>
      <c r="BX156" s="89" t="str">
        <f t="shared" si="115"/>
        <v>1980/1/1</v>
      </c>
    </row>
    <row r="157" spans="1:76" ht="24.75" customHeight="1" x14ac:dyDescent="0.15">
      <c r="A157" s="120" t="str">
        <f t="shared" si="122"/>
        <v/>
      </c>
      <c r="B157" s="64"/>
      <c r="C157" s="65"/>
      <c r="D157" s="65"/>
      <c r="E157" s="65"/>
      <c r="F157" s="145"/>
      <c r="G157" s="66"/>
      <c r="H157" s="66"/>
      <c r="I157" s="66"/>
      <c r="J157" s="66"/>
      <c r="K157" s="67"/>
      <c r="L157" s="67"/>
      <c r="M157" s="66"/>
      <c r="N157" s="67"/>
      <c r="O157" s="67"/>
      <c r="P157" s="66"/>
      <c r="Q157" s="66"/>
      <c r="R157" s="66"/>
      <c r="S157" s="66"/>
      <c r="T157" s="66"/>
      <c r="U157" s="67"/>
      <c r="V157" s="68"/>
      <c r="W157" s="67"/>
      <c r="X157" s="147" t="str">
        <f t="shared" si="94"/>
        <v/>
      </c>
      <c r="Y157" s="138"/>
      <c r="Z157" s="120" t="str">
        <f t="shared" si="95"/>
        <v/>
      </c>
      <c r="AA157" s="12"/>
      <c r="AB157" s="71">
        <f t="shared" si="123"/>
        <v>0</v>
      </c>
      <c r="AC157" s="71">
        <f t="shared" si="124"/>
        <v>0</v>
      </c>
      <c r="AD157" s="71">
        <f t="shared" si="98"/>
        <v>0</v>
      </c>
      <c r="AE157" s="71">
        <f t="shared" si="99"/>
        <v>0</v>
      </c>
      <c r="AF157" s="71">
        <f t="shared" si="110"/>
        <v>0</v>
      </c>
      <c r="AG157" s="72" t="str">
        <f>IF(F157="","",IF(V157="",申込書!$AB$6,LEFT(V157,2)&amp;RIGHT(V157,3)))</f>
        <v/>
      </c>
      <c r="AH157" s="72" t="str">
        <f t="shared" si="111"/>
        <v/>
      </c>
      <c r="AI157" s="72" t="str">
        <f t="shared" si="112"/>
        <v/>
      </c>
      <c r="AJ157" s="73"/>
      <c r="AQ157" s="40">
        <v>150</v>
      </c>
      <c r="AR157" s="40">
        <f t="shared" si="109"/>
        <v>0</v>
      </c>
      <c r="AS157" s="40" t="str">
        <f t="shared" si="116"/>
        <v/>
      </c>
      <c r="AT157" s="56">
        <f t="shared" si="125"/>
        <v>0</v>
      </c>
      <c r="AU157" s="56" t="str">
        <f t="shared" si="82"/>
        <v/>
      </c>
      <c r="AV157" s="56" t="str">
        <f t="shared" si="117"/>
        <v/>
      </c>
      <c r="AW157" s="56">
        <f t="shared" si="83"/>
        <v>10</v>
      </c>
      <c r="AX157" s="56">
        <f t="shared" si="84"/>
        <v>5</v>
      </c>
      <c r="AY157" s="56">
        <v>5</v>
      </c>
      <c r="AZ157" s="56" t="str">
        <f t="shared" si="126"/>
        <v xml:space="preserve"> </v>
      </c>
      <c r="BA157" s="56">
        <v>150</v>
      </c>
      <c r="BB157" s="56" t="str">
        <f t="shared" si="86"/>
        <v/>
      </c>
      <c r="BC157" s="56" t="str">
        <f t="shared" si="87"/>
        <v>19000100</v>
      </c>
      <c r="BD157" s="56" t="str">
        <f t="shared" si="118"/>
        <v/>
      </c>
      <c r="BE157" s="56" t="str">
        <f t="shared" si="119"/>
        <v/>
      </c>
      <c r="BF157" s="56" t="str">
        <f t="shared" si="81"/>
        <v/>
      </c>
      <c r="BG157" s="56">
        <f t="shared" si="88"/>
        <v>0</v>
      </c>
      <c r="BH157" s="56">
        <f t="shared" si="89"/>
        <v>0</v>
      </c>
      <c r="BI157" s="56" t="str">
        <f t="shared" si="101"/>
        <v/>
      </c>
      <c r="BJ157" s="41" t="str">
        <f t="shared" si="102"/>
        <v/>
      </c>
      <c r="BK157" s="41" t="str">
        <f t="shared" si="103"/>
        <v/>
      </c>
      <c r="BL157" s="41" t="str">
        <f t="shared" si="90"/>
        <v/>
      </c>
      <c r="BM157" s="41" t="str">
        <f t="shared" si="104"/>
        <v/>
      </c>
      <c r="BN157" s="41" t="str">
        <f t="shared" si="105"/>
        <v/>
      </c>
      <c r="BO157" s="41">
        <f t="shared" si="120"/>
        <v>0</v>
      </c>
      <c r="BP157" s="41" t="str">
        <f t="shared" si="106"/>
        <v/>
      </c>
      <c r="BQ157" s="41" t="str">
        <f t="shared" si="107"/>
        <v/>
      </c>
      <c r="BR157" s="41">
        <f t="shared" si="121"/>
        <v>0</v>
      </c>
      <c r="BS157" s="41" t="str">
        <f t="shared" si="113"/>
        <v/>
      </c>
      <c r="BT157" s="41" t="str">
        <f t="shared" si="114"/>
        <v/>
      </c>
      <c r="BU157" s="85" t="str">
        <f t="shared" si="91"/>
        <v>999:99.99</v>
      </c>
      <c r="BV157" s="85" t="str">
        <f t="shared" si="92"/>
        <v>999:99.99</v>
      </c>
      <c r="BW157" s="85" t="str">
        <f t="shared" si="108"/>
        <v>999:99.99</v>
      </c>
      <c r="BX157" s="89" t="str">
        <f t="shared" si="115"/>
        <v>1980/1/1</v>
      </c>
    </row>
    <row r="158" spans="1:76" ht="24.75" customHeight="1" x14ac:dyDescent="0.15">
      <c r="A158" s="120" t="str">
        <f t="shared" si="122"/>
        <v/>
      </c>
      <c r="B158" s="64"/>
      <c r="C158" s="65"/>
      <c r="D158" s="65"/>
      <c r="E158" s="65"/>
      <c r="F158" s="145"/>
      <c r="G158" s="66"/>
      <c r="H158" s="66"/>
      <c r="I158" s="66"/>
      <c r="J158" s="66"/>
      <c r="K158" s="67"/>
      <c r="L158" s="67"/>
      <c r="M158" s="66"/>
      <c r="N158" s="67"/>
      <c r="O158" s="67"/>
      <c r="P158" s="66"/>
      <c r="Q158" s="66"/>
      <c r="R158" s="66"/>
      <c r="S158" s="66"/>
      <c r="T158" s="66"/>
      <c r="U158" s="67"/>
      <c r="V158" s="68"/>
      <c r="W158" s="67"/>
      <c r="X158" s="147" t="str">
        <f t="shared" si="94"/>
        <v/>
      </c>
      <c r="Y158" s="138"/>
      <c r="Z158" s="120" t="str">
        <f t="shared" si="95"/>
        <v/>
      </c>
      <c r="AA158" s="12"/>
      <c r="AB158" s="71">
        <f t="shared" si="123"/>
        <v>0</v>
      </c>
      <c r="AC158" s="71">
        <f t="shared" si="124"/>
        <v>0</v>
      </c>
      <c r="AD158" s="71">
        <f t="shared" si="98"/>
        <v>0</v>
      </c>
      <c r="AE158" s="71">
        <f t="shared" si="99"/>
        <v>0</v>
      </c>
      <c r="AF158" s="71">
        <f t="shared" si="110"/>
        <v>0</v>
      </c>
      <c r="AG158" s="72" t="str">
        <f>IF(F158="","",IF(V158="",申込書!$AB$6,LEFT(V158,2)&amp;RIGHT(V158,3)))</f>
        <v/>
      </c>
      <c r="AH158" s="72" t="str">
        <f t="shared" si="111"/>
        <v/>
      </c>
      <c r="AI158" s="72" t="str">
        <f t="shared" si="112"/>
        <v/>
      </c>
      <c r="AJ158" s="73"/>
      <c r="AQ158" s="40">
        <v>151</v>
      </c>
      <c r="AR158" s="40">
        <f t="shared" si="109"/>
        <v>0</v>
      </c>
      <c r="AS158" s="40" t="str">
        <f t="shared" si="116"/>
        <v/>
      </c>
      <c r="AT158" s="56">
        <f t="shared" si="125"/>
        <v>0</v>
      </c>
      <c r="AU158" s="56" t="str">
        <f t="shared" si="82"/>
        <v/>
      </c>
      <c r="AV158" s="56" t="str">
        <f t="shared" si="117"/>
        <v/>
      </c>
      <c r="AW158" s="56">
        <f t="shared" si="83"/>
        <v>10</v>
      </c>
      <c r="AX158" s="56">
        <f t="shared" si="84"/>
        <v>5</v>
      </c>
      <c r="AY158" s="56">
        <v>5</v>
      </c>
      <c r="AZ158" s="56" t="str">
        <f t="shared" si="126"/>
        <v xml:space="preserve"> </v>
      </c>
      <c r="BA158" s="56">
        <v>151</v>
      </c>
      <c r="BB158" s="56" t="str">
        <f t="shared" si="86"/>
        <v/>
      </c>
      <c r="BC158" s="56" t="str">
        <f t="shared" si="87"/>
        <v>19000100</v>
      </c>
      <c r="BD158" s="56" t="str">
        <f t="shared" si="118"/>
        <v/>
      </c>
      <c r="BE158" s="56" t="str">
        <f t="shared" si="119"/>
        <v/>
      </c>
      <c r="BF158" s="56" t="str">
        <f t="shared" si="81"/>
        <v/>
      </c>
      <c r="BG158" s="56">
        <f t="shared" si="88"/>
        <v>0</v>
      </c>
      <c r="BH158" s="56">
        <f t="shared" si="89"/>
        <v>0</v>
      </c>
      <c r="BI158" s="56" t="str">
        <f t="shared" si="101"/>
        <v/>
      </c>
      <c r="BJ158" s="41" t="str">
        <f t="shared" si="102"/>
        <v/>
      </c>
      <c r="BK158" s="41" t="str">
        <f t="shared" si="103"/>
        <v/>
      </c>
      <c r="BL158" s="41" t="str">
        <f t="shared" si="90"/>
        <v/>
      </c>
      <c r="BM158" s="41" t="str">
        <f t="shared" si="104"/>
        <v/>
      </c>
      <c r="BN158" s="41" t="str">
        <f t="shared" si="105"/>
        <v/>
      </c>
      <c r="BO158" s="41">
        <f t="shared" si="120"/>
        <v>0</v>
      </c>
      <c r="BP158" s="41" t="str">
        <f t="shared" si="106"/>
        <v/>
      </c>
      <c r="BQ158" s="41" t="str">
        <f t="shared" si="107"/>
        <v/>
      </c>
      <c r="BR158" s="41">
        <f t="shared" si="121"/>
        <v>0</v>
      </c>
      <c r="BS158" s="41" t="str">
        <f t="shared" si="113"/>
        <v/>
      </c>
      <c r="BT158" s="41" t="str">
        <f t="shared" si="114"/>
        <v/>
      </c>
      <c r="BU158" s="85" t="str">
        <f t="shared" si="91"/>
        <v>999:99.99</v>
      </c>
      <c r="BV158" s="85" t="str">
        <f t="shared" si="92"/>
        <v>999:99.99</v>
      </c>
      <c r="BW158" s="85" t="str">
        <f t="shared" si="108"/>
        <v>999:99.99</v>
      </c>
      <c r="BX158" s="89" t="str">
        <f t="shared" si="115"/>
        <v>1980/1/1</v>
      </c>
    </row>
    <row r="159" spans="1:76" ht="24.75" customHeight="1" x14ac:dyDescent="0.15">
      <c r="A159" s="120" t="str">
        <f t="shared" si="122"/>
        <v/>
      </c>
      <c r="B159" s="64"/>
      <c r="C159" s="65"/>
      <c r="D159" s="65"/>
      <c r="E159" s="65"/>
      <c r="F159" s="145"/>
      <c r="G159" s="66"/>
      <c r="H159" s="66"/>
      <c r="I159" s="66"/>
      <c r="J159" s="66"/>
      <c r="K159" s="67"/>
      <c r="L159" s="67"/>
      <c r="M159" s="66"/>
      <c r="N159" s="67"/>
      <c r="O159" s="67"/>
      <c r="P159" s="66"/>
      <c r="Q159" s="66"/>
      <c r="R159" s="66"/>
      <c r="S159" s="66"/>
      <c r="T159" s="66"/>
      <c r="U159" s="67"/>
      <c r="V159" s="68"/>
      <c r="W159" s="67"/>
      <c r="X159" s="147" t="str">
        <f t="shared" si="94"/>
        <v/>
      </c>
      <c r="Y159" s="138"/>
      <c r="Z159" s="120" t="str">
        <f t="shared" si="95"/>
        <v/>
      </c>
      <c r="AA159" s="12"/>
      <c r="AB159" s="71">
        <f t="shared" si="123"/>
        <v>0</v>
      </c>
      <c r="AC159" s="71">
        <f t="shared" si="124"/>
        <v>0</v>
      </c>
      <c r="AD159" s="71">
        <f t="shared" si="98"/>
        <v>0</v>
      </c>
      <c r="AE159" s="71">
        <f t="shared" si="99"/>
        <v>0</v>
      </c>
      <c r="AF159" s="71">
        <f t="shared" si="110"/>
        <v>0</v>
      </c>
      <c r="AG159" s="72" t="str">
        <f>IF(F159="","",IF(V159="",申込書!$AB$6,LEFT(V159,2)&amp;RIGHT(V159,3)))</f>
        <v/>
      </c>
      <c r="AH159" s="72" t="str">
        <f t="shared" si="111"/>
        <v/>
      </c>
      <c r="AI159" s="72" t="str">
        <f t="shared" si="112"/>
        <v/>
      </c>
      <c r="AJ159" s="73"/>
      <c r="AQ159" s="40">
        <v>152</v>
      </c>
      <c r="AR159" s="40">
        <f t="shared" si="109"/>
        <v>0</v>
      </c>
      <c r="AS159" s="40" t="str">
        <f t="shared" si="116"/>
        <v/>
      </c>
      <c r="AT159" s="56">
        <f t="shared" si="125"/>
        <v>0</v>
      </c>
      <c r="AU159" s="56" t="str">
        <f t="shared" si="82"/>
        <v/>
      </c>
      <c r="AV159" s="56" t="str">
        <f t="shared" si="117"/>
        <v/>
      </c>
      <c r="AW159" s="56">
        <f t="shared" si="83"/>
        <v>10</v>
      </c>
      <c r="AX159" s="56">
        <f t="shared" si="84"/>
        <v>5</v>
      </c>
      <c r="AY159" s="56">
        <v>5</v>
      </c>
      <c r="AZ159" s="56" t="str">
        <f t="shared" si="126"/>
        <v xml:space="preserve"> </v>
      </c>
      <c r="BA159" s="56">
        <v>152</v>
      </c>
      <c r="BB159" s="56" t="str">
        <f t="shared" si="86"/>
        <v/>
      </c>
      <c r="BC159" s="56" t="str">
        <f t="shared" si="87"/>
        <v>19000100</v>
      </c>
      <c r="BD159" s="56" t="str">
        <f t="shared" si="118"/>
        <v/>
      </c>
      <c r="BE159" s="56" t="str">
        <f t="shared" si="119"/>
        <v/>
      </c>
      <c r="BF159" s="56" t="str">
        <f t="shared" si="81"/>
        <v/>
      </c>
      <c r="BG159" s="56">
        <f t="shared" si="88"/>
        <v>0</v>
      </c>
      <c r="BH159" s="56">
        <f t="shared" si="89"/>
        <v>0</v>
      </c>
      <c r="BI159" s="56" t="str">
        <f t="shared" si="101"/>
        <v/>
      </c>
      <c r="BJ159" s="41" t="str">
        <f t="shared" si="102"/>
        <v/>
      </c>
      <c r="BK159" s="41" t="str">
        <f t="shared" si="103"/>
        <v/>
      </c>
      <c r="BL159" s="41" t="str">
        <f t="shared" si="90"/>
        <v/>
      </c>
      <c r="BM159" s="41" t="str">
        <f t="shared" si="104"/>
        <v/>
      </c>
      <c r="BN159" s="41" t="str">
        <f t="shared" si="105"/>
        <v/>
      </c>
      <c r="BO159" s="41">
        <f t="shared" si="120"/>
        <v>0</v>
      </c>
      <c r="BP159" s="41" t="str">
        <f t="shared" si="106"/>
        <v/>
      </c>
      <c r="BQ159" s="41" t="str">
        <f t="shared" si="107"/>
        <v/>
      </c>
      <c r="BR159" s="41">
        <f t="shared" si="121"/>
        <v>0</v>
      </c>
      <c r="BS159" s="41" t="str">
        <f t="shared" si="113"/>
        <v/>
      </c>
      <c r="BT159" s="41" t="str">
        <f t="shared" si="114"/>
        <v/>
      </c>
      <c r="BU159" s="85" t="str">
        <f t="shared" si="91"/>
        <v>999:99.99</v>
      </c>
      <c r="BV159" s="85" t="str">
        <f t="shared" si="92"/>
        <v>999:99.99</v>
      </c>
      <c r="BW159" s="85" t="str">
        <f t="shared" si="108"/>
        <v>999:99.99</v>
      </c>
      <c r="BX159" s="89" t="str">
        <f t="shared" si="115"/>
        <v>1980/1/1</v>
      </c>
    </row>
    <row r="160" spans="1:76" ht="24.75" customHeight="1" x14ac:dyDescent="0.15">
      <c r="A160" s="120" t="str">
        <f t="shared" si="122"/>
        <v/>
      </c>
      <c r="B160" s="64"/>
      <c r="C160" s="65"/>
      <c r="D160" s="65"/>
      <c r="E160" s="65"/>
      <c r="F160" s="145"/>
      <c r="G160" s="66"/>
      <c r="H160" s="66"/>
      <c r="I160" s="66"/>
      <c r="J160" s="66"/>
      <c r="K160" s="67"/>
      <c r="L160" s="67"/>
      <c r="M160" s="66"/>
      <c r="N160" s="67"/>
      <c r="O160" s="67"/>
      <c r="P160" s="66"/>
      <c r="Q160" s="66"/>
      <c r="R160" s="66"/>
      <c r="S160" s="66"/>
      <c r="T160" s="66"/>
      <c r="U160" s="67"/>
      <c r="V160" s="68"/>
      <c r="W160" s="67"/>
      <c r="X160" s="147" t="str">
        <f t="shared" si="94"/>
        <v/>
      </c>
      <c r="Y160" s="138"/>
      <c r="Z160" s="120" t="str">
        <f t="shared" si="95"/>
        <v/>
      </c>
      <c r="AA160" s="12"/>
      <c r="AB160" s="71">
        <f t="shared" si="123"/>
        <v>0</v>
      </c>
      <c r="AC160" s="71">
        <f t="shared" si="124"/>
        <v>0</v>
      </c>
      <c r="AD160" s="71">
        <f t="shared" si="98"/>
        <v>0</v>
      </c>
      <c r="AE160" s="71">
        <f t="shared" si="99"/>
        <v>0</v>
      </c>
      <c r="AF160" s="71">
        <f t="shared" si="110"/>
        <v>0</v>
      </c>
      <c r="AG160" s="72" t="str">
        <f>IF(F160="","",IF(V160="",申込書!$AB$6,LEFT(V160,2)&amp;RIGHT(V160,3)))</f>
        <v/>
      </c>
      <c r="AH160" s="72" t="str">
        <f t="shared" si="111"/>
        <v/>
      </c>
      <c r="AI160" s="72" t="str">
        <f t="shared" si="112"/>
        <v/>
      </c>
      <c r="AJ160" s="73"/>
      <c r="AQ160" s="40">
        <v>153</v>
      </c>
      <c r="AR160" s="40">
        <f t="shared" si="109"/>
        <v>0</v>
      </c>
      <c r="AS160" s="40" t="str">
        <f t="shared" si="116"/>
        <v/>
      </c>
      <c r="AT160" s="56">
        <f t="shared" si="125"/>
        <v>0</v>
      </c>
      <c r="AU160" s="56" t="str">
        <f t="shared" si="82"/>
        <v/>
      </c>
      <c r="AV160" s="56" t="str">
        <f t="shared" si="117"/>
        <v/>
      </c>
      <c r="AW160" s="56">
        <f t="shared" si="83"/>
        <v>10</v>
      </c>
      <c r="AX160" s="56">
        <f t="shared" si="84"/>
        <v>5</v>
      </c>
      <c r="AY160" s="56">
        <v>5</v>
      </c>
      <c r="AZ160" s="56" t="str">
        <f t="shared" si="126"/>
        <v xml:space="preserve"> </v>
      </c>
      <c r="BA160" s="56">
        <v>153</v>
      </c>
      <c r="BB160" s="56" t="str">
        <f t="shared" si="86"/>
        <v/>
      </c>
      <c r="BC160" s="56" t="str">
        <f t="shared" si="87"/>
        <v>19000100</v>
      </c>
      <c r="BD160" s="56" t="str">
        <f t="shared" si="118"/>
        <v/>
      </c>
      <c r="BE160" s="56" t="str">
        <f t="shared" si="119"/>
        <v/>
      </c>
      <c r="BF160" s="56" t="str">
        <f t="shared" si="81"/>
        <v/>
      </c>
      <c r="BG160" s="56">
        <f t="shared" si="88"/>
        <v>0</v>
      </c>
      <c r="BH160" s="56">
        <f t="shared" si="89"/>
        <v>0</v>
      </c>
      <c r="BI160" s="56" t="str">
        <f t="shared" si="101"/>
        <v/>
      </c>
      <c r="BJ160" s="41" t="str">
        <f t="shared" si="102"/>
        <v/>
      </c>
      <c r="BK160" s="41" t="str">
        <f t="shared" si="103"/>
        <v/>
      </c>
      <c r="BL160" s="41" t="str">
        <f t="shared" si="90"/>
        <v/>
      </c>
      <c r="BM160" s="41" t="str">
        <f t="shared" si="104"/>
        <v/>
      </c>
      <c r="BN160" s="41" t="str">
        <f t="shared" si="105"/>
        <v/>
      </c>
      <c r="BO160" s="41">
        <f t="shared" si="120"/>
        <v>0</v>
      </c>
      <c r="BP160" s="41" t="str">
        <f t="shared" si="106"/>
        <v/>
      </c>
      <c r="BQ160" s="41" t="str">
        <f t="shared" si="107"/>
        <v/>
      </c>
      <c r="BR160" s="41">
        <f t="shared" si="121"/>
        <v>0</v>
      </c>
      <c r="BS160" s="41" t="str">
        <f t="shared" si="113"/>
        <v/>
      </c>
      <c r="BT160" s="41" t="str">
        <f t="shared" si="114"/>
        <v/>
      </c>
      <c r="BU160" s="85" t="str">
        <f t="shared" si="91"/>
        <v>999:99.99</v>
      </c>
      <c r="BV160" s="85" t="str">
        <f t="shared" si="92"/>
        <v>999:99.99</v>
      </c>
      <c r="BW160" s="85" t="str">
        <f t="shared" si="108"/>
        <v>999:99.99</v>
      </c>
      <c r="BX160" s="89" t="str">
        <f t="shared" si="115"/>
        <v>1980/1/1</v>
      </c>
    </row>
    <row r="161" spans="1:76" ht="24.75" customHeight="1" x14ac:dyDescent="0.15">
      <c r="A161" s="120" t="str">
        <f t="shared" si="122"/>
        <v/>
      </c>
      <c r="B161" s="64"/>
      <c r="C161" s="65"/>
      <c r="D161" s="65"/>
      <c r="E161" s="65"/>
      <c r="F161" s="145"/>
      <c r="G161" s="66"/>
      <c r="H161" s="66"/>
      <c r="I161" s="66"/>
      <c r="J161" s="66"/>
      <c r="K161" s="67"/>
      <c r="L161" s="67"/>
      <c r="M161" s="66"/>
      <c r="N161" s="67"/>
      <c r="O161" s="67"/>
      <c r="P161" s="66"/>
      <c r="Q161" s="66"/>
      <c r="R161" s="66"/>
      <c r="S161" s="66"/>
      <c r="T161" s="66"/>
      <c r="U161" s="67"/>
      <c r="V161" s="68"/>
      <c r="W161" s="67"/>
      <c r="X161" s="147" t="str">
        <f t="shared" si="94"/>
        <v/>
      </c>
      <c r="Y161" s="138"/>
      <c r="Z161" s="120" t="str">
        <f t="shared" si="95"/>
        <v/>
      </c>
      <c r="AA161" s="12"/>
      <c r="AB161" s="71">
        <f t="shared" si="123"/>
        <v>0</v>
      </c>
      <c r="AC161" s="71">
        <f t="shared" si="124"/>
        <v>0</v>
      </c>
      <c r="AD161" s="71">
        <f t="shared" si="98"/>
        <v>0</v>
      </c>
      <c r="AE161" s="71">
        <f t="shared" si="99"/>
        <v>0</v>
      </c>
      <c r="AF161" s="71">
        <f t="shared" si="110"/>
        <v>0</v>
      </c>
      <c r="AG161" s="72" t="str">
        <f>IF(F161="","",IF(V161="",申込書!$AB$6,LEFT(V161,2)&amp;RIGHT(V161,3)))</f>
        <v/>
      </c>
      <c r="AH161" s="72" t="str">
        <f t="shared" si="111"/>
        <v/>
      </c>
      <c r="AI161" s="72" t="str">
        <f t="shared" si="112"/>
        <v/>
      </c>
      <c r="AJ161" s="73"/>
      <c r="AQ161" s="40">
        <v>154</v>
      </c>
      <c r="AR161" s="40">
        <f t="shared" si="109"/>
        <v>0</v>
      </c>
      <c r="AS161" s="40" t="str">
        <f t="shared" si="116"/>
        <v/>
      </c>
      <c r="AT161" s="56">
        <f t="shared" si="125"/>
        <v>0</v>
      </c>
      <c r="AU161" s="56" t="str">
        <f t="shared" si="82"/>
        <v/>
      </c>
      <c r="AV161" s="56" t="str">
        <f t="shared" si="117"/>
        <v/>
      </c>
      <c r="AW161" s="56">
        <f t="shared" si="83"/>
        <v>10</v>
      </c>
      <c r="AX161" s="56">
        <f t="shared" si="84"/>
        <v>5</v>
      </c>
      <c r="AY161" s="56">
        <v>5</v>
      </c>
      <c r="AZ161" s="56" t="str">
        <f t="shared" si="126"/>
        <v xml:space="preserve"> </v>
      </c>
      <c r="BA161" s="56">
        <v>154</v>
      </c>
      <c r="BB161" s="56" t="str">
        <f t="shared" si="86"/>
        <v/>
      </c>
      <c r="BC161" s="56" t="str">
        <f t="shared" si="87"/>
        <v>19000100</v>
      </c>
      <c r="BD161" s="56" t="str">
        <f t="shared" si="118"/>
        <v/>
      </c>
      <c r="BE161" s="56" t="str">
        <f t="shared" si="119"/>
        <v/>
      </c>
      <c r="BF161" s="56" t="str">
        <f t="shared" si="81"/>
        <v/>
      </c>
      <c r="BG161" s="56">
        <f t="shared" si="88"/>
        <v>0</v>
      </c>
      <c r="BH161" s="56">
        <f t="shared" si="89"/>
        <v>0</v>
      </c>
      <c r="BI161" s="56" t="str">
        <f t="shared" si="101"/>
        <v/>
      </c>
      <c r="BJ161" s="41" t="str">
        <f t="shared" si="102"/>
        <v/>
      </c>
      <c r="BK161" s="41" t="str">
        <f t="shared" si="103"/>
        <v/>
      </c>
      <c r="BL161" s="41" t="str">
        <f t="shared" si="90"/>
        <v/>
      </c>
      <c r="BM161" s="41" t="str">
        <f t="shared" si="104"/>
        <v/>
      </c>
      <c r="BN161" s="41" t="str">
        <f t="shared" si="105"/>
        <v/>
      </c>
      <c r="BO161" s="41">
        <f t="shared" si="120"/>
        <v>0</v>
      </c>
      <c r="BP161" s="41" t="str">
        <f t="shared" si="106"/>
        <v/>
      </c>
      <c r="BQ161" s="41" t="str">
        <f t="shared" si="107"/>
        <v/>
      </c>
      <c r="BR161" s="41">
        <f t="shared" si="121"/>
        <v>0</v>
      </c>
      <c r="BS161" s="41" t="str">
        <f t="shared" si="113"/>
        <v/>
      </c>
      <c r="BT161" s="41" t="str">
        <f t="shared" si="114"/>
        <v/>
      </c>
      <c r="BU161" s="85" t="str">
        <f t="shared" si="91"/>
        <v>999:99.99</v>
      </c>
      <c r="BV161" s="85" t="str">
        <f t="shared" si="92"/>
        <v>999:99.99</v>
      </c>
      <c r="BW161" s="85" t="str">
        <f t="shared" si="108"/>
        <v>999:99.99</v>
      </c>
      <c r="BX161" s="89" t="str">
        <f t="shared" si="115"/>
        <v>1980/1/1</v>
      </c>
    </row>
    <row r="162" spans="1:76" ht="24.75" customHeight="1" x14ac:dyDescent="0.15">
      <c r="A162" s="120" t="str">
        <f t="shared" si="122"/>
        <v/>
      </c>
      <c r="B162" s="64"/>
      <c r="C162" s="65"/>
      <c r="D162" s="65"/>
      <c r="E162" s="65"/>
      <c r="F162" s="145"/>
      <c r="G162" s="66"/>
      <c r="H162" s="66"/>
      <c r="I162" s="66"/>
      <c r="J162" s="66"/>
      <c r="K162" s="67"/>
      <c r="L162" s="67"/>
      <c r="M162" s="66"/>
      <c r="N162" s="67"/>
      <c r="O162" s="67"/>
      <c r="P162" s="66"/>
      <c r="Q162" s="66"/>
      <c r="R162" s="66"/>
      <c r="S162" s="66"/>
      <c r="T162" s="66"/>
      <c r="U162" s="67"/>
      <c r="V162" s="68"/>
      <c r="W162" s="67"/>
      <c r="X162" s="147" t="str">
        <f t="shared" si="94"/>
        <v/>
      </c>
      <c r="Y162" s="138"/>
      <c r="Z162" s="120" t="str">
        <f t="shared" si="95"/>
        <v/>
      </c>
      <c r="AA162" s="12"/>
      <c r="AB162" s="71">
        <f t="shared" si="123"/>
        <v>0</v>
      </c>
      <c r="AC162" s="71">
        <f t="shared" si="124"/>
        <v>0</v>
      </c>
      <c r="AD162" s="71">
        <f t="shared" si="98"/>
        <v>0</v>
      </c>
      <c r="AE162" s="71">
        <f t="shared" si="99"/>
        <v>0</v>
      </c>
      <c r="AF162" s="71">
        <f t="shared" si="110"/>
        <v>0</v>
      </c>
      <c r="AG162" s="72" t="str">
        <f>IF(F162="","",IF(V162="",申込書!$AB$6,LEFT(V162,2)&amp;RIGHT(V162,3)))</f>
        <v/>
      </c>
      <c r="AH162" s="72" t="str">
        <f t="shared" si="111"/>
        <v/>
      </c>
      <c r="AI162" s="72" t="str">
        <f t="shared" si="112"/>
        <v/>
      </c>
      <c r="AJ162" s="73"/>
      <c r="AQ162" s="40">
        <v>155</v>
      </c>
      <c r="AR162" s="40">
        <f t="shared" si="109"/>
        <v>0</v>
      </c>
      <c r="AS162" s="40" t="str">
        <f t="shared" si="116"/>
        <v/>
      </c>
      <c r="AT162" s="56">
        <f t="shared" si="125"/>
        <v>0</v>
      </c>
      <c r="AU162" s="56" t="str">
        <f t="shared" si="82"/>
        <v/>
      </c>
      <c r="AV162" s="56" t="str">
        <f t="shared" si="117"/>
        <v/>
      </c>
      <c r="AW162" s="56">
        <f t="shared" si="83"/>
        <v>10</v>
      </c>
      <c r="AX162" s="56">
        <f t="shared" si="84"/>
        <v>5</v>
      </c>
      <c r="AY162" s="56">
        <v>5</v>
      </c>
      <c r="AZ162" s="56" t="str">
        <f t="shared" si="126"/>
        <v xml:space="preserve"> </v>
      </c>
      <c r="BA162" s="56">
        <v>155</v>
      </c>
      <c r="BB162" s="56" t="str">
        <f t="shared" si="86"/>
        <v/>
      </c>
      <c r="BC162" s="56" t="str">
        <f t="shared" si="87"/>
        <v>19000100</v>
      </c>
      <c r="BD162" s="56" t="str">
        <f t="shared" si="118"/>
        <v/>
      </c>
      <c r="BE162" s="56" t="str">
        <f t="shared" si="119"/>
        <v/>
      </c>
      <c r="BF162" s="56" t="str">
        <f t="shared" si="81"/>
        <v/>
      </c>
      <c r="BG162" s="56">
        <f t="shared" si="88"/>
        <v>0</v>
      </c>
      <c r="BH162" s="56">
        <f t="shared" si="89"/>
        <v>0</v>
      </c>
      <c r="BI162" s="56" t="str">
        <f t="shared" si="101"/>
        <v/>
      </c>
      <c r="BJ162" s="41" t="str">
        <f t="shared" si="102"/>
        <v/>
      </c>
      <c r="BK162" s="41" t="str">
        <f t="shared" si="103"/>
        <v/>
      </c>
      <c r="BL162" s="41" t="str">
        <f t="shared" si="90"/>
        <v/>
      </c>
      <c r="BM162" s="41" t="str">
        <f t="shared" si="104"/>
        <v/>
      </c>
      <c r="BN162" s="41" t="str">
        <f t="shared" si="105"/>
        <v/>
      </c>
      <c r="BO162" s="41">
        <f t="shared" si="120"/>
        <v>0</v>
      </c>
      <c r="BP162" s="41" t="str">
        <f t="shared" si="106"/>
        <v/>
      </c>
      <c r="BQ162" s="41" t="str">
        <f t="shared" si="107"/>
        <v/>
      </c>
      <c r="BR162" s="41">
        <f t="shared" si="121"/>
        <v>0</v>
      </c>
      <c r="BS162" s="41" t="str">
        <f t="shared" si="113"/>
        <v/>
      </c>
      <c r="BT162" s="41" t="str">
        <f t="shared" si="114"/>
        <v/>
      </c>
      <c r="BU162" s="85" t="str">
        <f t="shared" si="91"/>
        <v>999:99.99</v>
      </c>
      <c r="BV162" s="85" t="str">
        <f t="shared" si="92"/>
        <v>999:99.99</v>
      </c>
      <c r="BW162" s="85" t="str">
        <f t="shared" si="108"/>
        <v>999:99.99</v>
      </c>
      <c r="BX162" s="89" t="str">
        <f t="shared" si="115"/>
        <v>1980/1/1</v>
      </c>
    </row>
    <row r="163" spans="1:76" ht="24.75" customHeight="1" x14ac:dyDescent="0.15">
      <c r="A163" s="120" t="str">
        <f t="shared" si="122"/>
        <v/>
      </c>
      <c r="B163" s="64"/>
      <c r="C163" s="65"/>
      <c r="D163" s="65"/>
      <c r="E163" s="65"/>
      <c r="F163" s="145"/>
      <c r="G163" s="66"/>
      <c r="H163" s="66"/>
      <c r="I163" s="66"/>
      <c r="J163" s="66"/>
      <c r="K163" s="67"/>
      <c r="L163" s="67"/>
      <c r="M163" s="66"/>
      <c r="N163" s="67"/>
      <c r="O163" s="67"/>
      <c r="P163" s="66"/>
      <c r="Q163" s="66"/>
      <c r="R163" s="66"/>
      <c r="S163" s="66"/>
      <c r="T163" s="66"/>
      <c r="U163" s="67"/>
      <c r="V163" s="68"/>
      <c r="W163" s="67"/>
      <c r="X163" s="147" t="str">
        <f t="shared" si="94"/>
        <v/>
      </c>
      <c r="Y163" s="138"/>
      <c r="Z163" s="120" t="str">
        <f t="shared" si="95"/>
        <v/>
      </c>
      <c r="AA163" s="12"/>
      <c r="AB163" s="71">
        <f t="shared" si="123"/>
        <v>0</v>
      </c>
      <c r="AC163" s="71">
        <f t="shared" si="124"/>
        <v>0</v>
      </c>
      <c r="AD163" s="71">
        <f t="shared" si="98"/>
        <v>0</v>
      </c>
      <c r="AE163" s="71">
        <f t="shared" si="99"/>
        <v>0</v>
      </c>
      <c r="AF163" s="71">
        <f t="shared" si="110"/>
        <v>0</v>
      </c>
      <c r="AG163" s="72" t="str">
        <f>IF(F163="","",IF(V163="",申込書!$AB$6,LEFT(V163,2)&amp;RIGHT(V163,3)))</f>
        <v/>
      </c>
      <c r="AH163" s="72" t="str">
        <f t="shared" si="111"/>
        <v/>
      </c>
      <c r="AI163" s="72" t="str">
        <f t="shared" si="112"/>
        <v/>
      </c>
      <c r="AJ163" s="73"/>
      <c r="AQ163" s="40">
        <v>156</v>
      </c>
      <c r="AR163" s="40">
        <f t="shared" si="109"/>
        <v>0</v>
      </c>
      <c r="AS163" s="40" t="str">
        <f t="shared" si="116"/>
        <v/>
      </c>
      <c r="AT163" s="56">
        <f t="shared" si="125"/>
        <v>0</v>
      </c>
      <c r="AU163" s="56" t="str">
        <f t="shared" si="82"/>
        <v/>
      </c>
      <c r="AV163" s="56" t="str">
        <f t="shared" si="117"/>
        <v/>
      </c>
      <c r="AW163" s="56">
        <f t="shared" si="83"/>
        <v>10</v>
      </c>
      <c r="AX163" s="56">
        <f t="shared" si="84"/>
        <v>5</v>
      </c>
      <c r="AY163" s="56">
        <v>5</v>
      </c>
      <c r="AZ163" s="56" t="str">
        <f t="shared" si="126"/>
        <v xml:space="preserve"> </v>
      </c>
      <c r="BA163" s="56">
        <v>156</v>
      </c>
      <c r="BB163" s="56" t="str">
        <f t="shared" si="86"/>
        <v/>
      </c>
      <c r="BC163" s="56" t="str">
        <f t="shared" si="87"/>
        <v>19000100</v>
      </c>
      <c r="BD163" s="56" t="str">
        <f t="shared" si="118"/>
        <v/>
      </c>
      <c r="BE163" s="56" t="str">
        <f t="shared" si="119"/>
        <v/>
      </c>
      <c r="BF163" s="56" t="str">
        <f t="shared" si="81"/>
        <v/>
      </c>
      <c r="BG163" s="56">
        <f t="shared" si="88"/>
        <v>0</v>
      </c>
      <c r="BH163" s="56">
        <f t="shared" si="89"/>
        <v>0</v>
      </c>
      <c r="BI163" s="56" t="str">
        <f t="shared" si="101"/>
        <v/>
      </c>
      <c r="BJ163" s="41" t="str">
        <f t="shared" si="102"/>
        <v/>
      </c>
      <c r="BK163" s="41" t="str">
        <f t="shared" si="103"/>
        <v/>
      </c>
      <c r="BL163" s="41" t="str">
        <f t="shared" si="90"/>
        <v/>
      </c>
      <c r="BM163" s="41" t="str">
        <f t="shared" si="104"/>
        <v/>
      </c>
      <c r="BN163" s="41" t="str">
        <f t="shared" si="105"/>
        <v/>
      </c>
      <c r="BO163" s="41">
        <f t="shared" si="120"/>
        <v>0</v>
      </c>
      <c r="BP163" s="41" t="str">
        <f t="shared" si="106"/>
        <v/>
      </c>
      <c r="BQ163" s="41" t="str">
        <f t="shared" si="107"/>
        <v/>
      </c>
      <c r="BR163" s="41">
        <f t="shared" si="121"/>
        <v>0</v>
      </c>
      <c r="BS163" s="41" t="str">
        <f t="shared" si="113"/>
        <v/>
      </c>
      <c r="BT163" s="41" t="str">
        <f t="shared" si="114"/>
        <v/>
      </c>
      <c r="BU163" s="85" t="str">
        <f t="shared" si="91"/>
        <v>999:99.99</v>
      </c>
      <c r="BV163" s="85" t="str">
        <f t="shared" si="92"/>
        <v>999:99.99</v>
      </c>
      <c r="BW163" s="85" t="str">
        <f t="shared" si="108"/>
        <v>999:99.99</v>
      </c>
      <c r="BX163" s="89" t="str">
        <f t="shared" si="115"/>
        <v>1980/1/1</v>
      </c>
    </row>
    <row r="164" spans="1:76" ht="24.75" customHeight="1" x14ac:dyDescent="0.15">
      <c r="A164" s="120" t="str">
        <f t="shared" si="122"/>
        <v/>
      </c>
      <c r="B164" s="64"/>
      <c r="C164" s="65"/>
      <c r="D164" s="65"/>
      <c r="E164" s="65"/>
      <c r="F164" s="145"/>
      <c r="G164" s="66"/>
      <c r="H164" s="66"/>
      <c r="I164" s="66"/>
      <c r="J164" s="66"/>
      <c r="K164" s="67"/>
      <c r="L164" s="67"/>
      <c r="M164" s="66"/>
      <c r="N164" s="67"/>
      <c r="O164" s="67"/>
      <c r="P164" s="66"/>
      <c r="Q164" s="66"/>
      <c r="R164" s="66"/>
      <c r="S164" s="66"/>
      <c r="T164" s="66"/>
      <c r="U164" s="67"/>
      <c r="V164" s="68"/>
      <c r="W164" s="67"/>
      <c r="X164" s="147" t="str">
        <f t="shared" si="94"/>
        <v/>
      </c>
      <c r="Y164" s="138"/>
      <c r="Z164" s="120" t="str">
        <f t="shared" si="95"/>
        <v/>
      </c>
      <c r="AA164" s="12"/>
      <c r="AB164" s="71">
        <f t="shared" si="123"/>
        <v>0</v>
      </c>
      <c r="AC164" s="71">
        <f t="shared" si="124"/>
        <v>0</v>
      </c>
      <c r="AD164" s="71">
        <f t="shared" si="98"/>
        <v>0</v>
      </c>
      <c r="AE164" s="71">
        <f t="shared" si="99"/>
        <v>0</v>
      </c>
      <c r="AF164" s="71">
        <f t="shared" si="110"/>
        <v>0</v>
      </c>
      <c r="AG164" s="72" t="str">
        <f>IF(F164="","",IF(V164="",申込書!$AB$6,LEFT(V164,2)&amp;RIGHT(V164,3)))</f>
        <v/>
      </c>
      <c r="AH164" s="72" t="str">
        <f t="shared" si="111"/>
        <v/>
      </c>
      <c r="AI164" s="72" t="str">
        <f t="shared" si="112"/>
        <v/>
      </c>
      <c r="AJ164" s="73"/>
      <c r="AQ164" s="40">
        <v>157</v>
      </c>
      <c r="AR164" s="40">
        <f t="shared" si="109"/>
        <v>0</v>
      </c>
      <c r="AS164" s="40" t="str">
        <f t="shared" si="116"/>
        <v/>
      </c>
      <c r="AT164" s="56">
        <f t="shared" si="125"/>
        <v>0</v>
      </c>
      <c r="AU164" s="56" t="str">
        <f t="shared" si="82"/>
        <v/>
      </c>
      <c r="AV164" s="56" t="str">
        <f t="shared" si="117"/>
        <v/>
      </c>
      <c r="AW164" s="56">
        <f t="shared" si="83"/>
        <v>10</v>
      </c>
      <c r="AX164" s="56">
        <f t="shared" si="84"/>
        <v>5</v>
      </c>
      <c r="AY164" s="56">
        <v>5</v>
      </c>
      <c r="AZ164" s="56" t="str">
        <f t="shared" si="126"/>
        <v xml:space="preserve"> </v>
      </c>
      <c r="BA164" s="56">
        <v>157</v>
      </c>
      <c r="BB164" s="56" t="str">
        <f t="shared" si="86"/>
        <v/>
      </c>
      <c r="BC164" s="56" t="str">
        <f t="shared" si="87"/>
        <v>19000100</v>
      </c>
      <c r="BD164" s="56" t="str">
        <f t="shared" si="118"/>
        <v/>
      </c>
      <c r="BE164" s="56" t="str">
        <f t="shared" si="119"/>
        <v/>
      </c>
      <c r="BF164" s="56" t="str">
        <f t="shared" si="81"/>
        <v/>
      </c>
      <c r="BG164" s="56">
        <f t="shared" si="88"/>
        <v>0</v>
      </c>
      <c r="BH164" s="56">
        <f t="shared" si="89"/>
        <v>0</v>
      </c>
      <c r="BI164" s="56" t="str">
        <f t="shared" si="101"/>
        <v/>
      </c>
      <c r="BJ164" s="41" t="str">
        <f t="shared" si="102"/>
        <v/>
      </c>
      <c r="BK164" s="41" t="str">
        <f t="shared" si="103"/>
        <v/>
      </c>
      <c r="BL164" s="41" t="str">
        <f t="shared" si="90"/>
        <v/>
      </c>
      <c r="BM164" s="41" t="str">
        <f t="shared" si="104"/>
        <v/>
      </c>
      <c r="BN164" s="41" t="str">
        <f t="shared" si="105"/>
        <v/>
      </c>
      <c r="BO164" s="41">
        <f t="shared" si="120"/>
        <v>0</v>
      </c>
      <c r="BP164" s="41" t="str">
        <f t="shared" si="106"/>
        <v/>
      </c>
      <c r="BQ164" s="41" t="str">
        <f t="shared" si="107"/>
        <v/>
      </c>
      <c r="BR164" s="41">
        <f t="shared" si="121"/>
        <v>0</v>
      </c>
      <c r="BS164" s="41" t="str">
        <f t="shared" si="113"/>
        <v/>
      </c>
      <c r="BT164" s="41" t="str">
        <f t="shared" si="114"/>
        <v/>
      </c>
      <c r="BU164" s="85" t="str">
        <f t="shared" si="91"/>
        <v>999:99.99</v>
      </c>
      <c r="BV164" s="85" t="str">
        <f t="shared" si="92"/>
        <v>999:99.99</v>
      </c>
      <c r="BW164" s="85" t="str">
        <f t="shared" si="108"/>
        <v>999:99.99</v>
      </c>
      <c r="BX164" s="89" t="str">
        <f t="shared" si="115"/>
        <v>1980/1/1</v>
      </c>
    </row>
    <row r="165" spans="1:76" ht="24.75" customHeight="1" x14ac:dyDescent="0.15">
      <c r="A165" s="120" t="str">
        <f t="shared" si="122"/>
        <v/>
      </c>
      <c r="B165" s="64"/>
      <c r="C165" s="65"/>
      <c r="D165" s="65"/>
      <c r="E165" s="65"/>
      <c r="F165" s="145"/>
      <c r="G165" s="66"/>
      <c r="H165" s="66"/>
      <c r="I165" s="66"/>
      <c r="J165" s="66"/>
      <c r="K165" s="67"/>
      <c r="L165" s="67"/>
      <c r="M165" s="66"/>
      <c r="N165" s="67"/>
      <c r="O165" s="67"/>
      <c r="P165" s="66"/>
      <c r="Q165" s="66"/>
      <c r="R165" s="66"/>
      <c r="S165" s="66"/>
      <c r="T165" s="66"/>
      <c r="U165" s="67"/>
      <c r="V165" s="68"/>
      <c r="W165" s="67"/>
      <c r="X165" s="147" t="str">
        <f t="shared" si="94"/>
        <v/>
      </c>
      <c r="Y165" s="138"/>
      <c r="Z165" s="120" t="str">
        <f t="shared" si="95"/>
        <v/>
      </c>
      <c r="AA165" s="12"/>
      <c r="AB165" s="71">
        <f t="shared" si="123"/>
        <v>0</v>
      </c>
      <c r="AC165" s="71">
        <f t="shared" si="124"/>
        <v>0</v>
      </c>
      <c r="AD165" s="71">
        <f t="shared" si="98"/>
        <v>0</v>
      </c>
      <c r="AE165" s="71">
        <f t="shared" si="99"/>
        <v>0</v>
      </c>
      <c r="AF165" s="71">
        <f t="shared" si="110"/>
        <v>0</v>
      </c>
      <c r="AG165" s="72" t="str">
        <f>IF(F165="","",IF(V165="",申込書!$AB$6,LEFT(V165,2)&amp;RIGHT(V165,3)))</f>
        <v/>
      </c>
      <c r="AH165" s="72" t="str">
        <f t="shared" si="111"/>
        <v/>
      </c>
      <c r="AI165" s="72" t="str">
        <f t="shared" si="112"/>
        <v/>
      </c>
      <c r="AJ165" s="73"/>
      <c r="AQ165" s="40">
        <v>158</v>
      </c>
      <c r="AR165" s="40">
        <f t="shared" si="109"/>
        <v>0</v>
      </c>
      <c r="AS165" s="40" t="str">
        <f t="shared" si="116"/>
        <v/>
      </c>
      <c r="AT165" s="56">
        <f t="shared" si="125"/>
        <v>0</v>
      </c>
      <c r="AU165" s="56" t="str">
        <f t="shared" si="82"/>
        <v/>
      </c>
      <c r="AV165" s="56" t="str">
        <f t="shared" si="117"/>
        <v/>
      </c>
      <c r="AW165" s="56">
        <f t="shared" si="83"/>
        <v>10</v>
      </c>
      <c r="AX165" s="56">
        <f t="shared" si="84"/>
        <v>5</v>
      </c>
      <c r="AY165" s="56">
        <v>5</v>
      </c>
      <c r="AZ165" s="56" t="str">
        <f t="shared" si="126"/>
        <v xml:space="preserve"> </v>
      </c>
      <c r="BA165" s="56">
        <v>158</v>
      </c>
      <c r="BB165" s="56" t="str">
        <f t="shared" si="86"/>
        <v/>
      </c>
      <c r="BC165" s="56" t="str">
        <f t="shared" si="87"/>
        <v>19000100</v>
      </c>
      <c r="BD165" s="56" t="str">
        <f t="shared" si="118"/>
        <v/>
      </c>
      <c r="BE165" s="56" t="str">
        <f t="shared" si="119"/>
        <v/>
      </c>
      <c r="BF165" s="56" t="str">
        <f t="shared" si="81"/>
        <v/>
      </c>
      <c r="BG165" s="56">
        <f t="shared" si="88"/>
        <v>0</v>
      </c>
      <c r="BH165" s="56">
        <f t="shared" si="89"/>
        <v>0</v>
      </c>
      <c r="BI165" s="56" t="str">
        <f t="shared" si="101"/>
        <v/>
      </c>
      <c r="BJ165" s="41" t="str">
        <f t="shared" si="102"/>
        <v/>
      </c>
      <c r="BK165" s="41" t="str">
        <f t="shared" si="103"/>
        <v/>
      </c>
      <c r="BL165" s="41" t="str">
        <f t="shared" si="90"/>
        <v/>
      </c>
      <c r="BM165" s="41" t="str">
        <f t="shared" si="104"/>
        <v/>
      </c>
      <c r="BN165" s="41" t="str">
        <f t="shared" si="105"/>
        <v/>
      </c>
      <c r="BO165" s="41">
        <f t="shared" si="120"/>
        <v>0</v>
      </c>
      <c r="BP165" s="41" t="str">
        <f t="shared" si="106"/>
        <v/>
      </c>
      <c r="BQ165" s="41" t="str">
        <f t="shared" si="107"/>
        <v/>
      </c>
      <c r="BR165" s="41">
        <f t="shared" si="121"/>
        <v>0</v>
      </c>
      <c r="BS165" s="41" t="str">
        <f t="shared" si="113"/>
        <v/>
      </c>
      <c r="BT165" s="41" t="str">
        <f t="shared" si="114"/>
        <v/>
      </c>
      <c r="BU165" s="85" t="str">
        <f t="shared" si="91"/>
        <v>999:99.99</v>
      </c>
      <c r="BV165" s="85" t="str">
        <f t="shared" si="92"/>
        <v>999:99.99</v>
      </c>
      <c r="BW165" s="85" t="str">
        <f t="shared" si="108"/>
        <v>999:99.99</v>
      </c>
      <c r="BX165" s="89" t="str">
        <f t="shared" si="115"/>
        <v>1980/1/1</v>
      </c>
    </row>
    <row r="166" spans="1:76" ht="24.75" customHeight="1" x14ac:dyDescent="0.15">
      <c r="A166" s="120" t="str">
        <f t="shared" si="122"/>
        <v/>
      </c>
      <c r="B166" s="64"/>
      <c r="C166" s="65"/>
      <c r="D166" s="65"/>
      <c r="E166" s="65"/>
      <c r="F166" s="145"/>
      <c r="G166" s="66"/>
      <c r="H166" s="66"/>
      <c r="I166" s="66"/>
      <c r="J166" s="66"/>
      <c r="K166" s="67"/>
      <c r="L166" s="67"/>
      <c r="M166" s="66"/>
      <c r="N166" s="67"/>
      <c r="O166" s="67"/>
      <c r="P166" s="66"/>
      <c r="Q166" s="66"/>
      <c r="R166" s="66"/>
      <c r="S166" s="66"/>
      <c r="T166" s="66"/>
      <c r="U166" s="67"/>
      <c r="V166" s="68"/>
      <c r="W166" s="67"/>
      <c r="X166" s="147" t="str">
        <f t="shared" si="94"/>
        <v/>
      </c>
      <c r="Y166" s="138"/>
      <c r="Z166" s="120" t="str">
        <f t="shared" si="95"/>
        <v/>
      </c>
      <c r="AA166" s="12"/>
      <c r="AB166" s="71">
        <f t="shared" si="123"/>
        <v>0</v>
      </c>
      <c r="AC166" s="71">
        <f t="shared" si="124"/>
        <v>0</v>
      </c>
      <c r="AD166" s="71">
        <f t="shared" si="98"/>
        <v>0</v>
      </c>
      <c r="AE166" s="71">
        <f t="shared" si="99"/>
        <v>0</v>
      </c>
      <c r="AF166" s="71">
        <f t="shared" si="110"/>
        <v>0</v>
      </c>
      <c r="AG166" s="72" t="str">
        <f>IF(F166="","",IF(V166="",申込書!$AB$6,LEFT(V166,2)&amp;RIGHT(V166,3)))</f>
        <v/>
      </c>
      <c r="AH166" s="72" t="str">
        <f t="shared" si="111"/>
        <v/>
      </c>
      <c r="AI166" s="72" t="str">
        <f t="shared" si="112"/>
        <v/>
      </c>
      <c r="AJ166" s="73"/>
      <c r="AQ166" s="40">
        <v>159</v>
      </c>
      <c r="AR166" s="40">
        <f t="shared" si="109"/>
        <v>0</v>
      </c>
      <c r="AS166" s="40" t="str">
        <f t="shared" si="116"/>
        <v/>
      </c>
      <c r="AT166" s="56">
        <f t="shared" si="125"/>
        <v>0</v>
      </c>
      <c r="AU166" s="56" t="str">
        <f t="shared" si="82"/>
        <v/>
      </c>
      <c r="AV166" s="56" t="str">
        <f t="shared" si="117"/>
        <v/>
      </c>
      <c r="AW166" s="56">
        <f t="shared" si="83"/>
        <v>10</v>
      </c>
      <c r="AX166" s="56">
        <f t="shared" si="84"/>
        <v>5</v>
      </c>
      <c r="AY166" s="56">
        <v>5</v>
      </c>
      <c r="AZ166" s="56" t="str">
        <f t="shared" si="126"/>
        <v xml:space="preserve"> </v>
      </c>
      <c r="BA166" s="56">
        <v>159</v>
      </c>
      <c r="BB166" s="56" t="str">
        <f t="shared" si="86"/>
        <v/>
      </c>
      <c r="BC166" s="56" t="str">
        <f t="shared" si="87"/>
        <v>19000100</v>
      </c>
      <c r="BD166" s="56" t="str">
        <f t="shared" si="118"/>
        <v/>
      </c>
      <c r="BE166" s="56" t="str">
        <f t="shared" si="119"/>
        <v/>
      </c>
      <c r="BF166" s="56" t="str">
        <f t="shared" si="81"/>
        <v/>
      </c>
      <c r="BG166" s="56">
        <f t="shared" si="88"/>
        <v>0</v>
      </c>
      <c r="BH166" s="56">
        <f t="shared" si="89"/>
        <v>0</v>
      </c>
      <c r="BI166" s="56" t="str">
        <f t="shared" si="101"/>
        <v/>
      </c>
      <c r="BJ166" s="41" t="str">
        <f t="shared" si="102"/>
        <v/>
      </c>
      <c r="BK166" s="41" t="str">
        <f t="shared" si="103"/>
        <v/>
      </c>
      <c r="BL166" s="41" t="str">
        <f t="shared" si="90"/>
        <v/>
      </c>
      <c r="BM166" s="41" t="str">
        <f t="shared" si="104"/>
        <v/>
      </c>
      <c r="BN166" s="41" t="str">
        <f t="shared" si="105"/>
        <v/>
      </c>
      <c r="BO166" s="41">
        <f t="shared" si="120"/>
        <v>0</v>
      </c>
      <c r="BP166" s="41" t="str">
        <f t="shared" si="106"/>
        <v/>
      </c>
      <c r="BQ166" s="41" t="str">
        <f t="shared" si="107"/>
        <v/>
      </c>
      <c r="BR166" s="41">
        <f t="shared" si="121"/>
        <v>0</v>
      </c>
      <c r="BS166" s="41" t="str">
        <f t="shared" si="113"/>
        <v/>
      </c>
      <c r="BT166" s="41" t="str">
        <f t="shared" si="114"/>
        <v/>
      </c>
      <c r="BU166" s="85" t="str">
        <f t="shared" si="91"/>
        <v>999:99.99</v>
      </c>
      <c r="BV166" s="85" t="str">
        <f t="shared" si="92"/>
        <v>999:99.99</v>
      </c>
      <c r="BW166" s="85" t="str">
        <f t="shared" si="108"/>
        <v>999:99.99</v>
      </c>
      <c r="BX166" s="89" t="str">
        <f t="shared" si="115"/>
        <v>1980/1/1</v>
      </c>
    </row>
    <row r="167" spans="1:76" ht="24.75" customHeight="1" x14ac:dyDescent="0.15">
      <c r="A167" s="120" t="str">
        <f t="shared" si="122"/>
        <v/>
      </c>
      <c r="B167" s="64"/>
      <c r="C167" s="65"/>
      <c r="D167" s="65"/>
      <c r="E167" s="65"/>
      <c r="F167" s="145"/>
      <c r="G167" s="66"/>
      <c r="H167" s="66"/>
      <c r="I167" s="66"/>
      <c r="J167" s="66"/>
      <c r="K167" s="67"/>
      <c r="L167" s="67"/>
      <c r="M167" s="66"/>
      <c r="N167" s="67"/>
      <c r="O167" s="67"/>
      <c r="P167" s="66"/>
      <c r="Q167" s="66"/>
      <c r="R167" s="66"/>
      <c r="S167" s="66"/>
      <c r="T167" s="66"/>
      <c r="U167" s="67"/>
      <c r="V167" s="68"/>
      <c r="W167" s="67"/>
      <c r="X167" s="147" t="str">
        <f t="shared" si="94"/>
        <v/>
      </c>
      <c r="Y167" s="138"/>
      <c r="Z167" s="120" t="str">
        <f t="shared" si="95"/>
        <v/>
      </c>
      <c r="AA167" s="12"/>
      <c r="AB167" s="71">
        <f t="shared" si="123"/>
        <v>0</v>
      </c>
      <c r="AC167" s="71">
        <f t="shared" si="124"/>
        <v>0</v>
      </c>
      <c r="AD167" s="71">
        <f t="shared" si="98"/>
        <v>0</v>
      </c>
      <c r="AE167" s="71">
        <f t="shared" si="99"/>
        <v>0</v>
      </c>
      <c r="AF167" s="71">
        <f t="shared" si="110"/>
        <v>0</v>
      </c>
      <c r="AG167" s="72" t="str">
        <f>IF(F167="","",IF(V167="",申込書!$AB$6,LEFT(V167,2)&amp;RIGHT(V167,3)))</f>
        <v/>
      </c>
      <c r="AH167" s="72" t="str">
        <f t="shared" si="111"/>
        <v/>
      </c>
      <c r="AI167" s="72" t="str">
        <f t="shared" si="112"/>
        <v/>
      </c>
      <c r="AJ167" s="73"/>
      <c r="AQ167" s="40">
        <v>160</v>
      </c>
      <c r="AR167" s="40">
        <f t="shared" si="109"/>
        <v>0</v>
      </c>
      <c r="AS167" s="40" t="str">
        <f t="shared" si="116"/>
        <v/>
      </c>
      <c r="AT167" s="56">
        <f t="shared" si="125"/>
        <v>0</v>
      </c>
      <c r="AU167" s="56" t="str">
        <f t="shared" si="82"/>
        <v/>
      </c>
      <c r="AV167" s="56" t="str">
        <f t="shared" si="117"/>
        <v/>
      </c>
      <c r="AW167" s="56">
        <f t="shared" si="83"/>
        <v>10</v>
      </c>
      <c r="AX167" s="56">
        <f t="shared" si="84"/>
        <v>5</v>
      </c>
      <c r="AY167" s="56">
        <v>5</v>
      </c>
      <c r="AZ167" s="56" t="str">
        <f t="shared" si="126"/>
        <v xml:space="preserve"> </v>
      </c>
      <c r="BA167" s="56">
        <v>160</v>
      </c>
      <c r="BB167" s="56" t="str">
        <f t="shared" si="86"/>
        <v/>
      </c>
      <c r="BC167" s="56" t="str">
        <f t="shared" si="87"/>
        <v>19000100</v>
      </c>
      <c r="BD167" s="56" t="str">
        <f t="shared" si="118"/>
        <v/>
      </c>
      <c r="BE167" s="56" t="str">
        <f t="shared" si="119"/>
        <v/>
      </c>
      <c r="BF167" s="56" t="str">
        <f t="shared" si="81"/>
        <v/>
      </c>
      <c r="BG167" s="56">
        <f t="shared" si="88"/>
        <v>0</v>
      </c>
      <c r="BH167" s="56">
        <f t="shared" si="89"/>
        <v>0</v>
      </c>
      <c r="BI167" s="56" t="str">
        <f t="shared" si="101"/>
        <v/>
      </c>
      <c r="BJ167" s="41" t="str">
        <f t="shared" si="102"/>
        <v/>
      </c>
      <c r="BK167" s="41" t="str">
        <f t="shared" si="103"/>
        <v/>
      </c>
      <c r="BL167" s="41" t="str">
        <f t="shared" si="90"/>
        <v/>
      </c>
      <c r="BM167" s="41" t="str">
        <f t="shared" si="104"/>
        <v/>
      </c>
      <c r="BN167" s="41" t="str">
        <f t="shared" si="105"/>
        <v/>
      </c>
      <c r="BO167" s="41">
        <f t="shared" si="120"/>
        <v>0</v>
      </c>
      <c r="BP167" s="41" t="str">
        <f t="shared" si="106"/>
        <v/>
      </c>
      <c r="BQ167" s="41" t="str">
        <f t="shared" si="107"/>
        <v/>
      </c>
      <c r="BR167" s="41">
        <f t="shared" si="121"/>
        <v>0</v>
      </c>
      <c r="BS167" s="41" t="str">
        <f t="shared" si="113"/>
        <v/>
      </c>
      <c r="BT167" s="41" t="str">
        <f t="shared" si="114"/>
        <v/>
      </c>
      <c r="BU167" s="85" t="str">
        <f t="shared" si="91"/>
        <v>999:99.99</v>
      </c>
      <c r="BV167" s="85" t="str">
        <f t="shared" si="92"/>
        <v>999:99.99</v>
      </c>
      <c r="BW167" s="85" t="str">
        <f t="shared" si="108"/>
        <v>999:99.99</v>
      </c>
      <c r="BX167" s="89" t="str">
        <f t="shared" si="115"/>
        <v>1980/1/1</v>
      </c>
    </row>
    <row r="168" spans="1:76" ht="24.75" customHeight="1" x14ac:dyDescent="0.15">
      <c r="A168" s="120" t="str">
        <f t="shared" si="122"/>
        <v/>
      </c>
      <c r="B168" s="64"/>
      <c r="C168" s="65"/>
      <c r="D168" s="65"/>
      <c r="E168" s="65"/>
      <c r="F168" s="145"/>
      <c r="G168" s="66"/>
      <c r="H168" s="66"/>
      <c r="I168" s="66"/>
      <c r="J168" s="66"/>
      <c r="K168" s="67"/>
      <c r="L168" s="67"/>
      <c r="M168" s="66"/>
      <c r="N168" s="67"/>
      <c r="O168" s="67"/>
      <c r="P168" s="66"/>
      <c r="Q168" s="66"/>
      <c r="R168" s="66"/>
      <c r="S168" s="66"/>
      <c r="T168" s="66"/>
      <c r="U168" s="67"/>
      <c r="V168" s="68"/>
      <c r="W168" s="67"/>
      <c r="X168" s="147" t="str">
        <f t="shared" si="94"/>
        <v/>
      </c>
      <c r="Y168" s="138"/>
      <c r="Z168" s="120" t="str">
        <f t="shared" si="95"/>
        <v/>
      </c>
      <c r="AA168" s="12"/>
      <c r="AB168" s="71">
        <f t="shared" si="123"/>
        <v>0</v>
      </c>
      <c r="AC168" s="71">
        <f t="shared" si="124"/>
        <v>0</v>
      </c>
      <c r="AD168" s="71">
        <f t="shared" si="98"/>
        <v>0</v>
      </c>
      <c r="AE168" s="71">
        <f t="shared" si="99"/>
        <v>0</v>
      </c>
      <c r="AF168" s="71">
        <f t="shared" si="110"/>
        <v>0</v>
      </c>
      <c r="AG168" s="72" t="str">
        <f>IF(F168="","",IF(V168="",申込書!$AB$6,LEFT(V168,2)&amp;RIGHT(V168,3)))</f>
        <v/>
      </c>
      <c r="AH168" s="72" t="str">
        <f t="shared" si="111"/>
        <v/>
      </c>
      <c r="AI168" s="72" t="str">
        <f t="shared" si="112"/>
        <v/>
      </c>
      <c r="AJ168" s="73"/>
      <c r="AQ168" s="40">
        <v>161</v>
      </c>
      <c r="AR168" s="40">
        <f t="shared" si="109"/>
        <v>0</v>
      </c>
      <c r="AS168" s="40" t="str">
        <f t="shared" si="116"/>
        <v/>
      </c>
      <c r="AT168" s="56">
        <f t="shared" si="125"/>
        <v>0</v>
      </c>
      <c r="AU168" s="56" t="str">
        <f t="shared" si="82"/>
        <v/>
      </c>
      <c r="AV168" s="56" t="str">
        <f t="shared" si="117"/>
        <v/>
      </c>
      <c r="AW168" s="56">
        <f t="shared" si="83"/>
        <v>10</v>
      </c>
      <c r="AX168" s="56">
        <f t="shared" si="84"/>
        <v>5</v>
      </c>
      <c r="AY168" s="56">
        <v>5</v>
      </c>
      <c r="AZ168" s="56" t="str">
        <f t="shared" si="126"/>
        <v xml:space="preserve"> </v>
      </c>
      <c r="BA168" s="56">
        <v>161</v>
      </c>
      <c r="BB168" s="56" t="str">
        <f t="shared" si="86"/>
        <v/>
      </c>
      <c r="BC168" s="56" t="str">
        <f t="shared" si="87"/>
        <v>19000100</v>
      </c>
      <c r="BD168" s="56" t="str">
        <f t="shared" si="118"/>
        <v/>
      </c>
      <c r="BE168" s="56" t="str">
        <f t="shared" si="119"/>
        <v/>
      </c>
      <c r="BF168" s="56" t="str">
        <f t="shared" si="81"/>
        <v/>
      </c>
      <c r="BG168" s="56">
        <f t="shared" si="88"/>
        <v>0</v>
      </c>
      <c r="BH168" s="56">
        <f t="shared" si="89"/>
        <v>0</v>
      </c>
      <c r="BI168" s="56" t="str">
        <f t="shared" si="101"/>
        <v/>
      </c>
      <c r="BJ168" s="41" t="str">
        <f t="shared" si="102"/>
        <v/>
      </c>
      <c r="BK168" s="41" t="str">
        <f t="shared" si="103"/>
        <v/>
      </c>
      <c r="BL168" s="41" t="str">
        <f t="shared" si="90"/>
        <v/>
      </c>
      <c r="BM168" s="41" t="str">
        <f t="shared" si="104"/>
        <v/>
      </c>
      <c r="BN168" s="41" t="str">
        <f t="shared" si="105"/>
        <v/>
      </c>
      <c r="BO168" s="41">
        <f t="shared" si="120"/>
        <v>0</v>
      </c>
      <c r="BP168" s="41" t="str">
        <f t="shared" si="106"/>
        <v/>
      </c>
      <c r="BQ168" s="41" t="str">
        <f t="shared" si="107"/>
        <v/>
      </c>
      <c r="BR168" s="41">
        <f t="shared" si="121"/>
        <v>0</v>
      </c>
      <c r="BS168" s="41" t="str">
        <f t="shared" si="113"/>
        <v/>
      </c>
      <c r="BT168" s="41" t="str">
        <f t="shared" si="114"/>
        <v/>
      </c>
      <c r="BU168" s="85" t="str">
        <f t="shared" si="91"/>
        <v>999:99.99</v>
      </c>
      <c r="BV168" s="85" t="str">
        <f t="shared" si="92"/>
        <v>999:99.99</v>
      </c>
      <c r="BW168" s="85" t="str">
        <f t="shared" si="108"/>
        <v>999:99.99</v>
      </c>
      <c r="BX168" s="89" t="str">
        <f t="shared" si="115"/>
        <v>1980/1/1</v>
      </c>
    </row>
    <row r="169" spans="1:76" ht="24.75" customHeight="1" x14ac:dyDescent="0.15">
      <c r="A169" s="120" t="str">
        <f t="shared" si="122"/>
        <v/>
      </c>
      <c r="B169" s="64"/>
      <c r="C169" s="65"/>
      <c r="D169" s="65"/>
      <c r="E169" s="65"/>
      <c r="F169" s="145"/>
      <c r="G169" s="66"/>
      <c r="H169" s="66"/>
      <c r="I169" s="66"/>
      <c r="J169" s="66"/>
      <c r="K169" s="67"/>
      <c r="L169" s="67"/>
      <c r="M169" s="66"/>
      <c r="N169" s="67"/>
      <c r="O169" s="67"/>
      <c r="P169" s="66"/>
      <c r="Q169" s="66"/>
      <c r="R169" s="66"/>
      <c r="S169" s="66"/>
      <c r="T169" s="66"/>
      <c r="U169" s="67"/>
      <c r="V169" s="68"/>
      <c r="W169" s="67"/>
      <c r="X169" s="147" t="str">
        <f t="shared" si="94"/>
        <v/>
      </c>
      <c r="Y169" s="138"/>
      <c r="Z169" s="120" t="str">
        <f t="shared" si="95"/>
        <v/>
      </c>
      <c r="AA169" s="12"/>
      <c r="AB169" s="71">
        <f t="shared" si="123"/>
        <v>0</v>
      </c>
      <c r="AC169" s="71">
        <f t="shared" si="124"/>
        <v>0</v>
      </c>
      <c r="AD169" s="71">
        <f t="shared" si="98"/>
        <v>0</v>
      </c>
      <c r="AE169" s="71">
        <f t="shared" si="99"/>
        <v>0</v>
      </c>
      <c r="AF169" s="71">
        <f t="shared" si="110"/>
        <v>0</v>
      </c>
      <c r="AG169" s="72" t="str">
        <f>IF(F169="","",IF(V169="",申込書!$AB$6,LEFT(V169,2)&amp;RIGHT(V169,3)))</f>
        <v/>
      </c>
      <c r="AH169" s="72" t="str">
        <f t="shared" si="111"/>
        <v/>
      </c>
      <c r="AI169" s="72" t="str">
        <f t="shared" si="112"/>
        <v/>
      </c>
      <c r="AJ169" s="73"/>
      <c r="AQ169" s="40">
        <v>162</v>
      </c>
      <c r="AR169" s="40">
        <f t="shared" si="109"/>
        <v>0</v>
      </c>
      <c r="AS169" s="40" t="str">
        <f t="shared" si="116"/>
        <v/>
      </c>
      <c r="AT169" s="56">
        <f t="shared" si="125"/>
        <v>0</v>
      </c>
      <c r="AU169" s="56" t="str">
        <f t="shared" si="82"/>
        <v/>
      </c>
      <c r="AV169" s="56" t="str">
        <f t="shared" si="117"/>
        <v/>
      </c>
      <c r="AW169" s="56">
        <f t="shared" si="83"/>
        <v>10</v>
      </c>
      <c r="AX169" s="56">
        <f t="shared" si="84"/>
        <v>5</v>
      </c>
      <c r="AY169" s="56">
        <v>5</v>
      </c>
      <c r="AZ169" s="56" t="str">
        <f t="shared" si="126"/>
        <v xml:space="preserve"> </v>
      </c>
      <c r="BA169" s="56">
        <v>162</v>
      </c>
      <c r="BB169" s="56" t="str">
        <f t="shared" si="86"/>
        <v/>
      </c>
      <c r="BC169" s="56" t="str">
        <f t="shared" si="87"/>
        <v>19000100</v>
      </c>
      <c r="BD169" s="56" t="str">
        <f t="shared" si="118"/>
        <v/>
      </c>
      <c r="BE169" s="56" t="str">
        <f t="shared" si="119"/>
        <v/>
      </c>
      <c r="BF169" s="56" t="str">
        <f t="shared" si="81"/>
        <v/>
      </c>
      <c r="BG169" s="56">
        <f t="shared" si="88"/>
        <v>0</v>
      </c>
      <c r="BH169" s="56">
        <f t="shared" si="89"/>
        <v>0</v>
      </c>
      <c r="BI169" s="56" t="str">
        <f t="shared" si="101"/>
        <v/>
      </c>
      <c r="BJ169" s="41" t="str">
        <f t="shared" si="102"/>
        <v/>
      </c>
      <c r="BK169" s="41" t="str">
        <f t="shared" si="103"/>
        <v/>
      </c>
      <c r="BL169" s="41" t="str">
        <f t="shared" si="90"/>
        <v/>
      </c>
      <c r="BM169" s="41" t="str">
        <f t="shared" si="104"/>
        <v/>
      </c>
      <c r="BN169" s="41" t="str">
        <f t="shared" si="105"/>
        <v/>
      </c>
      <c r="BO169" s="41">
        <f t="shared" si="120"/>
        <v>0</v>
      </c>
      <c r="BP169" s="41" t="str">
        <f t="shared" si="106"/>
        <v/>
      </c>
      <c r="BQ169" s="41" t="str">
        <f t="shared" si="107"/>
        <v/>
      </c>
      <c r="BR169" s="41">
        <f t="shared" si="121"/>
        <v>0</v>
      </c>
      <c r="BS169" s="41" t="str">
        <f t="shared" si="113"/>
        <v/>
      </c>
      <c r="BT169" s="41" t="str">
        <f t="shared" si="114"/>
        <v/>
      </c>
      <c r="BU169" s="85" t="str">
        <f t="shared" si="91"/>
        <v>999:99.99</v>
      </c>
      <c r="BV169" s="85" t="str">
        <f t="shared" si="92"/>
        <v>999:99.99</v>
      </c>
      <c r="BW169" s="85" t="str">
        <f t="shared" si="108"/>
        <v>999:99.99</v>
      </c>
      <c r="BX169" s="89" t="str">
        <f t="shared" si="115"/>
        <v>1980/1/1</v>
      </c>
    </row>
    <row r="170" spans="1:76" ht="24.75" customHeight="1" x14ac:dyDescent="0.15">
      <c r="A170" s="120" t="str">
        <f t="shared" si="122"/>
        <v/>
      </c>
      <c r="B170" s="64"/>
      <c r="C170" s="65"/>
      <c r="D170" s="65"/>
      <c r="E170" s="65"/>
      <c r="F170" s="66"/>
      <c r="G170" s="66"/>
      <c r="H170" s="66"/>
      <c r="I170" s="66"/>
      <c r="J170" s="66"/>
      <c r="K170" s="67"/>
      <c r="L170" s="67"/>
      <c r="M170" s="66"/>
      <c r="N170" s="67"/>
      <c r="O170" s="67"/>
      <c r="P170" s="66"/>
      <c r="Q170" s="66"/>
      <c r="R170" s="66"/>
      <c r="S170" s="66"/>
      <c r="T170" s="66"/>
      <c r="U170" s="67"/>
      <c r="V170" s="68"/>
      <c r="W170" s="67"/>
      <c r="X170" s="147" t="str">
        <f t="shared" si="94"/>
        <v/>
      </c>
      <c r="Y170" s="138"/>
      <c r="Z170" s="120" t="str">
        <f t="shared" si="95"/>
        <v/>
      </c>
      <c r="AA170" s="12"/>
      <c r="AB170" s="71">
        <f t="shared" si="123"/>
        <v>0</v>
      </c>
      <c r="AC170" s="71">
        <f t="shared" si="124"/>
        <v>0</v>
      </c>
      <c r="AD170" s="71">
        <f t="shared" si="98"/>
        <v>0</v>
      </c>
      <c r="AE170" s="71">
        <f t="shared" si="99"/>
        <v>0</v>
      </c>
      <c r="AF170" s="71">
        <f t="shared" si="110"/>
        <v>0</v>
      </c>
      <c r="AG170" s="72" t="str">
        <f>IF(F170="","",IF(V170="",申込書!$AB$6,LEFT(V170,2)&amp;RIGHT(V170,3)))</f>
        <v/>
      </c>
      <c r="AH170" s="72" t="str">
        <f t="shared" si="111"/>
        <v/>
      </c>
      <c r="AI170" s="72" t="str">
        <f t="shared" si="112"/>
        <v/>
      </c>
      <c r="AJ170" s="73"/>
      <c r="AQ170" s="40">
        <v>163</v>
      </c>
      <c r="AR170" s="40">
        <f t="shared" si="109"/>
        <v>0</v>
      </c>
      <c r="AS170" s="40" t="str">
        <f t="shared" si="116"/>
        <v/>
      </c>
      <c r="AT170" s="56">
        <f t="shared" si="125"/>
        <v>0</v>
      </c>
      <c r="AU170" s="56" t="str">
        <f t="shared" si="82"/>
        <v/>
      </c>
      <c r="AV170" s="56" t="str">
        <f t="shared" si="117"/>
        <v/>
      </c>
      <c r="AW170" s="56">
        <f t="shared" si="83"/>
        <v>10</v>
      </c>
      <c r="AX170" s="56">
        <f t="shared" si="84"/>
        <v>5</v>
      </c>
      <c r="AY170" s="56">
        <v>5</v>
      </c>
      <c r="AZ170" s="56" t="str">
        <f t="shared" si="126"/>
        <v xml:space="preserve"> </v>
      </c>
      <c r="BA170" s="56">
        <v>163</v>
      </c>
      <c r="BB170" s="56" t="str">
        <f t="shared" si="86"/>
        <v/>
      </c>
      <c r="BC170" s="56" t="str">
        <f t="shared" si="87"/>
        <v>19000100</v>
      </c>
      <c r="BD170" s="56" t="str">
        <f t="shared" si="118"/>
        <v/>
      </c>
      <c r="BE170" s="56" t="str">
        <f t="shared" si="119"/>
        <v/>
      </c>
      <c r="BF170" s="56" t="str">
        <f t="shared" si="81"/>
        <v/>
      </c>
      <c r="BG170" s="56">
        <f t="shared" si="88"/>
        <v>0</v>
      </c>
      <c r="BH170" s="56">
        <f t="shared" si="89"/>
        <v>0</v>
      </c>
      <c r="BI170" s="56" t="str">
        <f t="shared" si="101"/>
        <v/>
      </c>
      <c r="BJ170" s="41" t="str">
        <f t="shared" si="102"/>
        <v/>
      </c>
      <c r="BK170" s="41" t="str">
        <f t="shared" si="103"/>
        <v/>
      </c>
      <c r="BL170" s="41" t="str">
        <f t="shared" si="90"/>
        <v/>
      </c>
      <c r="BM170" s="41" t="str">
        <f t="shared" si="104"/>
        <v/>
      </c>
      <c r="BN170" s="41" t="str">
        <f t="shared" si="105"/>
        <v/>
      </c>
      <c r="BO170" s="41">
        <f t="shared" si="120"/>
        <v>0</v>
      </c>
      <c r="BP170" s="41" t="str">
        <f t="shared" si="106"/>
        <v/>
      </c>
      <c r="BQ170" s="41" t="str">
        <f t="shared" si="107"/>
        <v/>
      </c>
      <c r="BR170" s="41">
        <f t="shared" si="121"/>
        <v>0</v>
      </c>
      <c r="BS170" s="41" t="str">
        <f t="shared" si="113"/>
        <v/>
      </c>
      <c r="BT170" s="41" t="str">
        <f t="shared" si="114"/>
        <v/>
      </c>
      <c r="BU170" s="85" t="str">
        <f t="shared" si="91"/>
        <v>999:99.99</v>
      </c>
      <c r="BV170" s="85" t="str">
        <f t="shared" si="92"/>
        <v>999:99.99</v>
      </c>
      <c r="BW170" s="85" t="str">
        <f t="shared" si="108"/>
        <v>999:99.99</v>
      </c>
      <c r="BX170" s="89" t="str">
        <f t="shared" si="115"/>
        <v>1980/1/1</v>
      </c>
    </row>
    <row r="171" spans="1:76" ht="24.75" customHeight="1" x14ac:dyDescent="0.15">
      <c r="A171" s="120" t="str">
        <f t="shared" si="122"/>
        <v/>
      </c>
      <c r="B171" s="64"/>
      <c r="C171" s="65"/>
      <c r="D171" s="65"/>
      <c r="E171" s="65"/>
      <c r="F171" s="66"/>
      <c r="G171" s="66"/>
      <c r="H171" s="66"/>
      <c r="I171" s="66"/>
      <c r="J171" s="66"/>
      <c r="K171" s="67"/>
      <c r="L171" s="67"/>
      <c r="M171" s="66"/>
      <c r="N171" s="67"/>
      <c r="O171" s="67"/>
      <c r="P171" s="66"/>
      <c r="Q171" s="66"/>
      <c r="R171" s="66"/>
      <c r="S171" s="66"/>
      <c r="T171" s="66"/>
      <c r="U171" s="67"/>
      <c r="V171" s="68"/>
      <c r="W171" s="67"/>
      <c r="X171" s="147" t="str">
        <f t="shared" si="94"/>
        <v/>
      </c>
      <c r="Y171" s="138"/>
      <c r="Z171" s="120" t="str">
        <f t="shared" si="95"/>
        <v/>
      </c>
      <c r="AA171" s="12"/>
      <c r="AB171" s="71">
        <f t="shared" si="123"/>
        <v>0</v>
      </c>
      <c r="AC171" s="71">
        <f t="shared" si="124"/>
        <v>0</v>
      </c>
      <c r="AD171" s="71">
        <f t="shared" si="98"/>
        <v>0</v>
      </c>
      <c r="AE171" s="71">
        <f t="shared" si="99"/>
        <v>0</v>
      </c>
      <c r="AF171" s="71">
        <f t="shared" si="110"/>
        <v>0</v>
      </c>
      <c r="AG171" s="72" t="str">
        <f>IF(F171="","",IF(V171="",申込書!$AB$6,LEFT(V171,2)&amp;RIGHT(V171,3)))</f>
        <v/>
      </c>
      <c r="AH171" s="72" t="str">
        <f t="shared" si="111"/>
        <v/>
      </c>
      <c r="AI171" s="72" t="str">
        <f t="shared" si="112"/>
        <v/>
      </c>
      <c r="AJ171" s="73"/>
      <c r="AQ171" s="40">
        <v>164</v>
      </c>
      <c r="AR171" s="40">
        <f t="shared" si="109"/>
        <v>0</v>
      </c>
      <c r="AS171" s="40" t="str">
        <f t="shared" si="116"/>
        <v/>
      </c>
      <c r="AT171" s="56">
        <f t="shared" si="125"/>
        <v>0</v>
      </c>
      <c r="AU171" s="56" t="str">
        <f t="shared" si="82"/>
        <v/>
      </c>
      <c r="AV171" s="56" t="str">
        <f t="shared" si="117"/>
        <v/>
      </c>
      <c r="AW171" s="56">
        <f t="shared" si="83"/>
        <v>10</v>
      </c>
      <c r="AX171" s="56">
        <f t="shared" si="84"/>
        <v>5</v>
      </c>
      <c r="AY171" s="56">
        <v>5</v>
      </c>
      <c r="AZ171" s="56" t="str">
        <f t="shared" si="126"/>
        <v xml:space="preserve"> </v>
      </c>
      <c r="BA171" s="56">
        <v>164</v>
      </c>
      <c r="BB171" s="56" t="str">
        <f t="shared" si="86"/>
        <v/>
      </c>
      <c r="BC171" s="56" t="str">
        <f t="shared" si="87"/>
        <v>19000100</v>
      </c>
      <c r="BD171" s="56" t="str">
        <f t="shared" si="118"/>
        <v/>
      </c>
      <c r="BE171" s="56" t="str">
        <f t="shared" si="119"/>
        <v/>
      </c>
      <c r="BF171" s="56" t="str">
        <f t="shared" ref="BF171:BF207" si="127">IF(B171="","",INT(($AO$2-BC171)/10000))</f>
        <v/>
      </c>
      <c r="BG171" s="56">
        <f t="shared" si="88"/>
        <v>0</v>
      </c>
      <c r="BH171" s="56">
        <f t="shared" si="89"/>
        <v>0</v>
      </c>
      <c r="BI171" s="56" t="str">
        <f t="shared" si="101"/>
        <v/>
      </c>
      <c r="BJ171" s="41" t="str">
        <f t="shared" si="102"/>
        <v/>
      </c>
      <c r="BK171" s="41" t="str">
        <f t="shared" si="103"/>
        <v/>
      </c>
      <c r="BL171" s="41" t="str">
        <f t="shared" si="90"/>
        <v/>
      </c>
      <c r="BM171" s="41" t="str">
        <f t="shared" si="104"/>
        <v/>
      </c>
      <c r="BN171" s="41" t="str">
        <f t="shared" si="105"/>
        <v/>
      </c>
      <c r="BO171" s="41">
        <f t="shared" si="120"/>
        <v>0</v>
      </c>
      <c r="BP171" s="41" t="str">
        <f t="shared" si="106"/>
        <v/>
      </c>
      <c r="BQ171" s="41" t="str">
        <f t="shared" si="107"/>
        <v/>
      </c>
      <c r="BR171" s="41">
        <f t="shared" si="121"/>
        <v>0</v>
      </c>
      <c r="BS171" s="41" t="str">
        <f t="shared" si="113"/>
        <v/>
      </c>
      <c r="BT171" s="41" t="str">
        <f t="shared" si="114"/>
        <v/>
      </c>
      <c r="BU171" s="85" t="str">
        <f t="shared" si="91"/>
        <v>999:99.99</v>
      </c>
      <c r="BV171" s="85" t="str">
        <f t="shared" si="92"/>
        <v>999:99.99</v>
      </c>
      <c r="BW171" s="85" t="str">
        <f t="shared" si="108"/>
        <v>999:99.99</v>
      </c>
      <c r="BX171" s="89" t="str">
        <f t="shared" si="115"/>
        <v>1980/1/1</v>
      </c>
    </row>
    <row r="172" spans="1:76" ht="24.75" customHeight="1" x14ac:dyDescent="0.15">
      <c r="A172" s="120" t="str">
        <f t="shared" si="122"/>
        <v/>
      </c>
      <c r="B172" s="64"/>
      <c r="C172" s="65"/>
      <c r="D172" s="65"/>
      <c r="E172" s="65"/>
      <c r="F172" s="66"/>
      <c r="G172" s="66"/>
      <c r="H172" s="66"/>
      <c r="I172" s="66"/>
      <c r="J172" s="66"/>
      <c r="K172" s="67"/>
      <c r="L172" s="67"/>
      <c r="M172" s="66"/>
      <c r="N172" s="67"/>
      <c r="O172" s="67"/>
      <c r="P172" s="66"/>
      <c r="Q172" s="66"/>
      <c r="R172" s="66"/>
      <c r="S172" s="66"/>
      <c r="T172" s="66"/>
      <c r="U172" s="67"/>
      <c r="V172" s="68"/>
      <c r="W172" s="67"/>
      <c r="X172" s="147" t="str">
        <f t="shared" si="94"/>
        <v/>
      </c>
      <c r="Y172" s="138"/>
      <c r="Z172" s="120" t="str">
        <f t="shared" si="95"/>
        <v/>
      </c>
      <c r="AA172" s="12"/>
      <c r="AB172" s="71">
        <f t="shared" si="123"/>
        <v>0</v>
      </c>
      <c r="AC172" s="71">
        <f t="shared" si="124"/>
        <v>0</v>
      </c>
      <c r="AD172" s="71">
        <f t="shared" si="98"/>
        <v>0</v>
      </c>
      <c r="AE172" s="71">
        <f t="shared" si="99"/>
        <v>0</v>
      </c>
      <c r="AF172" s="71">
        <f t="shared" si="110"/>
        <v>0</v>
      </c>
      <c r="AG172" s="72" t="str">
        <f>IF(F172="","",IF(V172="",申込書!$AB$6,LEFT(V172,2)&amp;RIGHT(V172,3)))</f>
        <v/>
      </c>
      <c r="AH172" s="72" t="str">
        <f t="shared" si="111"/>
        <v/>
      </c>
      <c r="AI172" s="72" t="str">
        <f t="shared" si="112"/>
        <v/>
      </c>
      <c r="AJ172" s="73"/>
      <c r="AQ172" s="40">
        <v>165</v>
      </c>
      <c r="AR172" s="40">
        <f t="shared" si="109"/>
        <v>0</v>
      </c>
      <c r="AS172" s="40" t="str">
        <f t="shared" si="116"/>
        <v/>
      </c>
      <c r="AT172" s="56">
        <f t="shared" si="125"/>
        <v>0</v>
      </c>
      <c r="AU172" s="56" t="str">
        <f t="shared" ref="AU172:AU207" si="128">IF(AND(J172="",M172=""),"",IF(AT172=2,TRIM(F172)&amp;"      "&amp;TRIM(G172),IF(AT172=3,TRIM(F172)&amp;"    "&amp;TRIM(G172),IF(AT172=4,TRIM(F172)&amp;"  "&amp;TRIM(G172),TRIM(F172)&amp;TRIM(G172)))))</f>
        <v/>
      </c>
      <c r="AV172" s="56" t="str">
        <f t="shared" si="117"/>
        <v/>
      </c>
      <c r="AW172" s="56">
        <f t="shared" ref="AW172:AW207" si="129">IF(BI172&lt;2,AX172,AX172+5)</f>
        <v>10</v>
      </c>
      <c r="AX172" s="56">
        <f t="shared" ref="AX172:AX207" si="130">IF(BI172=0,IF(BB172="","",IF(BB172&lt;25,18,BB172-MOD(BB172,5))),IF(BB172&lt;9,1,IF(AND(BB172&gt;8,BB172&lt;11),2,IF(AND(BB172&gt;10,BB172&lt;13),3,IF(AND(BB172&gt;12,BB172&lt;15),4,5)))))</f>
        <v>5</v>
      </c>
      <c r="AY172" s="56">
        <v>5</v>
      </c>
      <c r="AZ172" s="56" t="str">
        <f t="shared" si="126"/>
        <v xml:space="preserve"> </v>
      </c>
      <c r="BA172" s="56">
        <v>165</v>
      </c>
      <c r="BB172" s="56" t="str">
        <f t="shared" ref="BB172:BB207" si="131">IF(F172="","",INT(($AO$1-BC172)/10000))</f>
        <v/>
      </c>
      <c r="BC172" s="56" t="str">
        <f t="shared" ref="BC172:BC207" si="132">YEAR(B172)&amp;RIGHT("0"&amp;MONTH(B172),2)&amp;RIGHT("0"&amp;DAY(B172),2)</f>
        <v>19000100</v>
      </c>
      <c r="BD172" s="56" t="str">
        <f t="shared" si="118"/>
        <v/>
      </c>
      <c r="BE172" s="56" t="str">
        <f t="shared" si="119"/>
        <v/>
      </c>
      <c r="BF172" s="56" t="str">
        <f t="shared" si="127"/>
        <v/>
      </c>
      <c r="BG172" s="56">
        <f t="shared" ref="BG172:BG207" si="133">IF(C172="100歳",1,IF(C172="他チーム",5,0))</f>
        <v>0</v>
      </c>
      <c r="BH172" s="56">
        <f t="shared" ref="BH172:BH207" si="134">IF(F172="",0,IF(AND(V172="",W172=""),0,5))</f>
        <v>0</v>
      </c>
      <c r="BI172" s="56" t="str">
        <f t="shared" si="101"/>
        <v/>
      </c>
      <c r="BJ172" s="41" t="str">
        <f t="shared" si="102"/>
        <v/>
      </c>
      <c r="BK172" s="41" t="str">
        <f t="shared" si="103"/>
        <v/>
      </c>
      <c r="BL172" s="41" t="str">
        <f t="shared" ref="BL172:BL207" si="135">IF(P172="","",VLOOKUP(P172,$AL$6:$AO$16,2,0)+IF(AY172=0,1,0))</f>
        <v/>
      </c>
      <c r="BM172" s="41" t="str">
        <f t="shared" si="104"/>
        <v/>
      </c>
      <c r="BN172" s="41" t="str">
        <f t="shared" si="105"/>
        <v/>
      </c>
      <c r="BO172" s="41">
        <f t="shared" si="120"/>
        <v>0</v>
      </c>
      <c r="BP172" s="41" t="str">
        <f t="shared" si="106"/>
        <v/>
      </c>
      <c r="BQ172" s="41" t="str">
        <f t="shared" si="107"/>
        <v/>
      </c>
      <c r="BR172" s="41">
        <f t="shared" si="121"/>
        <v>0</v>
      </c>
      <c r="BS172" s="41" t="str">
        <f t="shared" si="113"/>
        <v/>
      </c>
      <c r="BT172" s="41" t="str">
        <f t="shared" si="114"/>
        <v/>
      </c>
      <c r="BU172" s="85" t="str">
        <f t="shared" ref="BU172:BU207" si="136">IF(K172="","999:99.99"," "&amp;LEFT(RIGHT("        "&amp;TEXT(K172,"0.00"),7),2)&amp;":"&amp;RIGHT(TEXT(K172,"0.00"),5))</f>
        <v>999:99.99</v>
      </c>
      <c r="BV172" s="85" t="str">
        <f t="shared" ref="BV172:BV207" si="137">IF(N172="","999:99.99"," "&amp;LEFT(RIGHT("        "&amp;TEXT(N172,"0.00"),7),2)&amp;":"&amp;RIGHT(TEXT(N172,"0.00"),5))</f>
        <v>999:99.99</v>
      </c>
      <c r="BW172" s="85" t="str">
        <f t="shared" si="108"/>
        <v>999:99.99</v>
      </c>
      <c r="BX172" s="89" t="str">
        <f t="shared" si="115"/>
        <v>1980/1/1</v>
      </c>
    </row>
    <row r="173" spans="1:76" ht="24.75" customHeight="1" x14ac:dyDescent="0.15">
      <c r="A173" s="120" t="str">
        <f t="shared" si="122"/>
        <v/>
      </c>
      <c r="B173" s="64"/>
      <c r="C173" s="65"/>
      <c r="D173" s="65"/>
      <c r="E173" s="65"/>
      <c r="F173" s="66"/>
      <c r="G173" s="66"/>
      <c r="H173" s="66"/>
      <c r="I173" s="66"/>
      <c r="J173" s="66"/>
      <c r="K173" s="67"/>
      <c r="L173" s="67"/>
      <c r="M173" s="66"/>
      <c r="N173" s="67"/>
      <c r="O173" s="67"/>
      <c r="P173" s="66"/>
      <c r="Q173" s="66"/>
      <c r="R173" s="66"/>
      <c r="S173" s="66"/>
      <c r="T173" s="66"/>
      <c r="U173" s="67"/>
      <c r="V173" s="68"/>
      <c r="W173" s="67"/>
      <c r="X173" s="147" t="str">
        <f t="shared" ref="X173:X207" si="138">IF(B173="","",BB173)</f>
        <v/>
      </c>
      <c r="Y173" s="138"/>
      <c r="Z173" s="120" t="str">
        <f t="shared" ref="Z173:Z207" si="139">IF(AND(V173="",W173=""),"","オープン")</f>
        <v/>
      </c>
      <c r="AA173" s="12"/>
      <c r="AB173" s="71">
        <f t="shared" si="123"/>
        <v>0</v>
      </c>
      <c r="AC173" s="71">
        <f t="shared" si="124"/>
        <v>0</v>
      </c>
      <c r="AD173" s="71">
        <f t="shared" ref="AD173:AD207" si="140">IF(P173="",0,1)</f>
        <v>0</v>
      </c>
      <c r="AE173" s="71">
        <f t="shared" ref="AE173:AE207" si="141">SUM(AB173:AD173)</f>
        <v>0</v>
      </c>
      <c r="AF173" s="71">
        <f t="shared" si="110"/>
        <v>0</v>
      </c>
      <c r="AG173" s="72" t="str">
        <f>IF(F173="","",IF(V173="",申込書!$AB$6,LEFT(V173,2)&amp;RIGHT(V173,3)))</f>
        <v/>
      </c>
      <c r="AH173" s="72" t="str">
        <f t="shared" si="111"/>
        <v/>
      </c>
      <c r="AI173" s="72" t="str">
        <f t="shared" si="112"/>
        <v/>
      </c>
      <c r="AJ173" s="73"/>
      <c r="AQ173" s="40">
        <v>166</v>
      </c>
      <c r="AR173" s="40">
        <f t="shared" si="109"/>
        <v>0</v>
      </c>
      <c r="AS173" s="40" t="str">
        <f t="shared" si="116"/>
        <v/>
      </c>
      <c r="AT173" s="56">
        <f t="shared" si="125"/>
        <v>0</v>
      </c>
      <c r="AU173" s="56" t="str">
        <f t="shared" si="128"/>
        <v/>
      </c>
      <c r="AV173" s="56" t="str">
        <f t="shared" si="117"/>
        <v/>
      </c>
      <c r="AW173" s="56">
        <f t="shared" si="129"/>
        <v>10</v>
      </c>
      <c r="AX173" s="56">
        <f t="shared" si="130"/>
        <v>5</v>
      </c>
      <c r="AY173" s="56">
        <v>5</v>
      </c>
      <c r="AZ173" s="56" t="str">
        <f t="shared" si="126"/>
        <v xml:space="preserve"> </v>
      </c>
      <c r="BA173" s="56">
        <v>166</v>
      </c>
      <c r="BB173" s="56" t="str">
        <f t="shared" si="131"/>
        <v/>
      </c>
      <c r="BC173" s="56" t="str">
        <f t="shared" si="132"/>
        <v>19000100</v>
      </c>
      <c r="BD173" s="56" t="str">
        <f t="shared" si="118"/>
        <v/>
      </c>
      <c r="BE173" s="56" t="str">
        <f t="shared" si="119"/>
        <v/>
      </c>
      <c r="BF173" s="56" t="str">
        <f t="shared" si="127"/>
        <v/>
      </c>
      <c r="BG173" s="56">
        <f t="shared" si="133"/>
        <v>0</v>
      </c>
      <c r="BH173" s="56">
        <f t="shared" si="134"/>
        <v>0</v>
      </c>
      <c r="BI173" s="56" t="str">
        <f t="shared" ref="BI173:BI207" si="142">IF(B173="","",0)</f>
        <v/>
      </c>
      <c r="BJ173" s="41" t="str">
        <f t="shared" ref="BJ173:BJ207" si="143">IF(J173="","",VLOOKUP(J173,$AL$18:$AO$29,2,0)+IF(AY173=0,1,0))</f>
        <v/>
      </c>
      <c r="BK173" s="41" t="str">
        <f t="shared" ref="BK173:BK207" si="144">IF(M173="","",VLOOKUP(M173,$AL$18:$AO$28,2,0)+IF(AY173=0,1,0))</f>
        <v/>
      </c>
      <c r="BL173" s="41" t="str">
        <f t="shared" si="135"/>
        <v/>
      </c>
      <c r="BM173" s="41" t="str">
        <f t="shared" ref="BM173:BM207" si="145">IF(J173="","",VLOOKUP(J173,$AL$18:$AO$29,3,0))</f>
        <v/>
      </c>
      <c r="BN173" s="41" t="str">
        <f t="shared" ref="BN173:BN207" si="146">IF(J173="","",VLOOKUP(J173,$AL$18:$AO$29,4,0))</f>
        <v/>
      </c>
      <c r="BO173" s="41">
        <f t="shared" si="120"/>
        <v>0</v>
      </c>
      <c r="BP173" s="41" t="str">
        <f t="shared" ref="BP173:BP207" si="147">IF(M173="","",VLOOKUP(M173,$AL$18:$AO$28,3,0))</f>
        <v/>
      </c>
      <c r="BQ173" s="41" t="str">
        <f t="shared" ref="BQ173:BQ207" si="148">IF(M173="","",VLOOKUP(M173,$AL$18:$AO$28,4,0))</f>
        <v/>
      </c>
      <c r="BR173" s="41">
        <f t="shared" si="121"/>
        <v>0</v>
      </c>
      <c r="BS173" s="41" t="str">
        <f t="shared" si="113"/>
        <v/>
      </c>
      <c r="BT173" s="41" t="str">
        <f t="shared" si="114"/>
        <v/>
      </c>
      <c r="BU173" s="85" t="str">
        <f t="shared" si="136"/>
        <v>999:99.99</v>
      </c>
      <c r="BV173" s="85" t="str">
        <f t="shared" si="137"/>
        <v>999:99.99</v>
      </c>
      <c r="BW173" s="85" t="str">
        <f t="shared" ref="BW173:BW207" si="149">IF(U173="","999:99.99"," "&amp;LEFT(RIGHT("        "&amp;TEXT(U173,"0.00"),7),2)&amp;":"&amp;RIGHT(TEXT(U173,"0.00"),5))</f>
        <v>999:99.99</v>
      </c>
      <c r="BX173" s="89" t="str">
        <f t="shared" si="115"/>
        <v>1980/1/1</v>
      </c>
    </row>
    <row r="174" spans="1:76" ht="24.75" customHeight="1" x14ac:dyDescent="0.15">
      <c r="A174" s="120" t="str">
        <f t="shared" si="122"/>
        <v/>
      </c>
      <c r="B174" s="64"/>
      <c r="C174" s="65"/>
      <c r="D174" s="65"/>
      <c r="E174" s="65"/>
      <c r="F174" s="66"/>
      <c r="G174" s="66"/>
      <c r="H174" s="66"/>
      <c r="I174" s="66"/>
      <c r="J174" s="66"/>
      <c r="K174" s="67"/>
      <c r="L174" s="67"/>
      <c r="M174" s="66"/>
      <c r="N174" s="67"/>
      <c r="O174" s="67"/>
      <c r="P174" s="66"/>
      <c r="Q174" s="66"/>
      <c r="R174" s="66"/>
      <c r="S174" s="66"/>
      <c r="T174" s="66"/>
      <c r="U174" s="67"/>
      <c r="V174" s="68"/>
      <c r="W174" s="67"/>
      <c r="X174" s="147" t="str">
        <f t="shared" si="138"/>
        <v/>
      </c>
      <c r="Y174" s="138"/>
      <c r="Z174" s="120" t="str">
        <f t="shared" si="139"/>
        <v/>
      </c>
      <c r="AA174" s="12"/>
      <c r="AB174" s="71">
        <f t="shared" si="123"/>
        <v>0</v>
      </c>
      <c r="AC174" s="71">
        <f t="shared" si="124"/>
        <v>0</v>
      </c>
      <c r="AD174" s="71">
        <f t="shared" si="140"/>
        <v>0</v>
      </c>
      <c r="AE174" s="71">
        <f t="shared" si="141"/>
        <v>0</v>
      </c>
      <c r="AF174" s="71">
        <f t="shared" si="110"/>
        <v>0</v>
      </c>
      <c r="AG174" s="72" t="str">
        <f>IF(F174="","",IF(V174="",申込書!$AB$6,LEFT(V174,2)&amp;RIGHT(V174,3)))</f>
        <v/>
      </c>
      <c r="AH174" s="72" t="str">
        <f t="shared" si="111"/>
        <v/>
      </c>
      <c r="AI174" s="72" t="str">
        <f t="shared" si="112"/>
        <v/>
      </c>
      <c r="AJ174" s="73"/>
      <c r="AQ174" s="40">
        <v>167</v>
      </c>
      <c r="AR174" s="40">
        <f t="shared" si="109"/>
        <v>0</v>
      </c>
      <c r="AS174" s="40" t="str">
        <f t="shared" si="116"/>
        <v/>
      </c>
      <c r="AT174" s="56">
        <f t="shared" si="125"/>
        <v>0</v>
      </c>
      <c r="AU174" s="56" t="str">
        <f t="shared" si="128"/>
        <v/>
      </c>
      <c r="AV174" s="56" t="str">
        <f t="shared" si="117"/>
        <v/>
      </c>
      <c r="AW174" s="56">
        <f t="shared" si="129"/>
        <v>10</v>
      </c>
      <c r="AX174" s="56">
        <f t="shared" si="130"/>
        <v>5</v>
      </c>
      <c r="AY174" s="56">
        <v>5</v>
      </c>
      <c r="AZ174" s="56" t="str">
        <f t="shared" si="126"/>
        <v xml:space="preserve"> </v>
      </c>
      <c r="BA174" s="56">
        <v>167</v>
      </c>
      <c r="BB174" s="56" t="str">
        <f t="shared" si="131"/>
        <v/>
      </c>
      <c r="BC174" s="56" t="str">
        <f t="shared" si="132"/>
        <v>19000100</v>
      </c>
      <c r="BD174" s="56" t="str">
        <f t="shared" si="118"/>
        <v/>
      </c>
      <c r="BE174" s="56" t="str">
        <f t="shared" si="119"/>
        <v/>
      </c>
      <c r="BF174" s="56" t="str">
        <f t="shared" si="127"/>
        <v/>
      </c>
      <c r="BG174" s="56">
        <f t="shared" si="133"/>
        <v>0</v>
      </c>
      <c r="BH174" s="56">
        <f t="shared" si="134"/>
        <v>0</v>
      </c>
      <c r="BI174" s="56" t="str">
        <f t="shared" si="142"/>
        <v/>
      </c>
      <c r="BJ174" s="41" t="str">
        <f t="shared" si="143"/>
        <v/>
      </c>
      <c r="BK174" s="41" t="str">
        <f t="shared" si="144"/>
        <v/>
      </c>
      <c r="BL174" s="41" t="str">
        <f t="shared" si="135"/>
        <v/>
      </c>
      <c r="BM174" s="41" t="str">
        <f t="shared" si="145"/>
        <v/>
      </c>
      <c r="BN174" s="41" t="str">
        <f t="shared" si="146"/>
        <v/>
      </c>
      <c r="BO174" s="41">
        <f t="shared" si="120"/>
        <v>0</v>
      </c>
      <c r="BP174" s="41" t="str">
        <f t="shared" si="147"/>
        <v/>
      </c>
      <c r="BQ174" s="41" t="str">
        <f t="shared" si="148"/>
        <v/>
      </c>
      <c r="BR174" s="41">
        <f t="shared" si="121"/>
        <v>0</v>
      </c>
      <c r="BS174" s="41" t="str">
        <f t="shared" si="113"/>
        <v/>
      </c>
      <c r="BT174" s="41" t="str">
        <f t="shared" si="114"/>
        <v/>
      </c>
      <c r="BU174" s="85" t="str">
        <f t="shared" si="136"/>
        <v>999:99.99</v>
      </c>
      <c r="BV174" s="85" t="str">
        <f t="shared" si="137"/>
        <v>999:99.99</v>
      </c>
      <c r="BW174" s="85" t="str">
        <f t="shared" si="149"/>
        <v>999:99.99</v>
      </c>
      <c r="BX174" s="89" t="str">
        <f t="shared" si="115"/>
        <v>1980/1/1</v>
      </c>
    </row>
    <row r="175" spans="1:76" ht="24.75" customHeight="1" x14ac:dyDescent="0.15">
      <c r="A175" s="120" t="str">
        <f t="shared" si="122"/>
        <v/>
      </c>
      <c r="B175" s="64"/>
      <c r="C175" s="65"/>
      <c r="D175" s="65"/>
      <c r="E175" s="65"/>
      <c r="F175" s="66"/>
      <c r="G175" s="66"/>
      <c r="H175" s="66"/>
      <c r="I175" s="66"/>
      <c r="J175" s="66"/>
      <c r="K175" s="67"/>
      <c r="L175" s="67"/>
      <c r="M175" s="66"/>
      <c r="N175" s="67"/>
      <c r="O175" s="67"/>
      <c r="P175" s="66"/>
      <c r="Q175" s="66"/>
      <c r="R175" s="66"/>
      <c r="S175" s="66"/>
      <c r="T175" s="66"/>
      <c r="U175" s="67"/>
      <c r="V175" s="68"/>
      <c r="W175" s="67"/>
      <c r="X175" s="147" t="str">
        <f t="shared" si="138"/>
        <v/>
      </c>
      <c r="Y175" s="138"/>
      <c r="Z175" s="120" t="str">
        <f t="shared" si="139"/>
        <v/>
      </c>
      <c r="AA175" s="12"/>
      <c r="AB175" s="71">
        <f t="shared" si="123"/>
        <v>0</v>
      </c>
      <c r="AC175" s="71">
        <f t="shared" si="124"/>
        <v>0</v>
      </c>
      <c r="AD175" s="71">
        <f t="shared" si="140"/>
        <v>0</v>
      </c>
      <c r="AE175" s="71">
        <f t="shared" si="141"/>
        <v>0</v>
      </c>
      <c r="AF175" s="71">
        <f t="shared" si="110"/>
        <v>0</v>
      </c>
      <c r="AG175" s="72" t="str">
        <f>IF(F175="","",IF(V175="",申込書!$AB$6,LEFT(V175,2)&amp;RIGHT(V175,3)))</f>
        <v/>
      </c>
      <c r="AH175" s="72" t="str">
        <f t="shared" si="111"/>
        <v/>
      </c>
      <c r="AI175" s="72" t="str">
        <f t="shared" si="112"/>
        <v/>
      </c>
      <c r="AJ175" s="73"/>
      <c r="AQ175" s="40">
        <v>168</v>
      </c>
      <c r="AR175" s="40">
        <f t="shared" si="109"/>
        <v>0</v>
      </c>
      <c r="AS175" s="40" t="str">
        <f t="shared" si="116"/>
        <v/>
      </c>
      <c r="AT175" s="56">
        <f t="shared" si="125"/>
        <v>0</v>
      </c>
      <c r="AU175" s="56" t="str">
        <f t="shared" si="128"/>
        <v/>
      </c>
      <c r="AV175" s="56" t="str">
        <f t="shared" si="117"/>
        <v/>
      </c>
      <c r="AW175" s="56">
        <f t="shared" si="129"/>
        <v>10</v>
      </c>
      <c r="AX175" s="56">
        <f t="shared" si="130"/>
        <v>5</v>
      </c>
      <c r="AY175" s="56">
        <v>5</v>
      </c>
      <c r="AZ175" s="56" t="str">
        <f t="shared" si="126"/>
        <v xml:space="preserve"> </v>
      </c>
      <c r="BA175" s="56">
        <v>168</v>
      </c>
      <c r="BB175" s="56" t="str">
        <f t="shared" si="131"/>
        <v/>
      </c>
      <c r="BC175" s="56" t="str">
        <f t="shared" si="132"/>
        <v>19000100</v>
      </c>
      <c r="BD175" s="56" t="str">
        <f t="shared" si="118"/>
        <v/>
      </c>
      <c r="BE175" s="56" t="str">
        <f t="shared" si="119"/>
        <v/>
      </c>
      <c r="BF175" s="56" t="str">
        <f t="shared" si="127"/>
        <v/>
      </c>
      <c r="BG175" s="56">
        <f t="shared" si="133"/>
        <v>0</v>
      </c>
      <c r="BH175" s="56">
        <f t="shared" si="134"/>
        <v>0</v>
      </c>
      <c r="BI175" s="56" t="str">
        <f t="shared" si="142"/>
        <v/>
      </c>
      <c r="BJ175" s="41" t="str">
        <f t="shared" si="143"/>
        <v/>
      </c>
      <c r="BK175" s="41" t="str">
        <f t="shared" si="144"/>
        <v/>
      </c>
      <c r="BL175" s="41" t="str">
        <f t="shared" si="135"/>
        <v/>
      </c>
      <c r="BM175" s="41" t="str">
        <f t="shared" si="145"/>
        <v/>
      </c>
      <c r="BN175" s="41" t="str">
        <f t="shared" si="146"/>
        <v/>
      </c>
      <c r="BO175" s="41">
        <f t="shared" si="120"/>
        <v>0</v>
      </c>
      <c r="BP175" s="41" t="str">
        <f t="shared" si="147"/>
        <v/>
      </c>
      <c r="BQ175" s="41" t="str">
        <f t="shared" si="148"/>
        <v/>
      </c>
      <c r="BR175" s="41">
        <f t="shared" si="121"/>
        <v>0</v>
      </c>
      <c r="BS175" s="41" t="str">
        <f t="shared" si="113"/>
        <v/>
      </c>
      <c r="BT175" s="41" t="str">
        <f t="shared" si="114"/>
        <v/>
      </c>
      <c r="BU175" s="85" t="str">
        <f t="shared" si="136"/>
        <v>999:99.99</v>
      </c>
      <c r="BV175" s="85" t="str">
        <f t="shared" si="137"/>
        <v>999:99.99</v>
      </c>
      <c r="BW175" s="85" t="str">
        <f t="shared" si="149"/>
        <v>999:99.99</v>
      </c>
      <c r="BX175" s="89" t="str">
        <f t="shared" si="115"/>
        <v>1980/1/1</v>
      </c>
    </row>
    <row r="176" spans="1:76" ht="24.75" customHeight="1" x14ac:dyDescent="0.15">
      <c r="A176" s="120" t="str">
        <f t="shared" si="122"/>
        <v/>
      </c>
      <c r="B176" s="64"/>
      <c r="C176" s="65"/>
      <c r="D176" s="65"/>
      <c r="E176" s="65"/>
      <c r="F176" s="66"/>
      <c r="G176" s="66"/>
      <c r="H176" s="66"/>
      <c r="I176" s="66"/>
      <c r="J176" s="66"/>
      <c r="K176" s="67"/>
      <c r="L176" s="67"/>
      <c r="M176" s="66"/>
      <c r="N176" s="67"/>
      <c r="O176" s="67"/>
      <c r="P176" s="66"/>
      <c r="Q176" s="66"/>
      <c r="R176" s="66"/>
      <c r="S176" s="66"/>
      <c r="T176" s="66"/>
      <c r="U176" s="67"/>
      <c r="V176" s="68"/>
      <c r="W176" s="67"/>
      <c r="X176" s="147" t="str">
        <f t="shared" si="138"/>
        <v/>
      </c>
      <c r="Y176" s="138"/>
      <c r="Z176" s="120" t="str">
        <f t="shared" si="139"/>
        <v/>
      </c>
      <c r="AA176" s="12"/>
      <c r="AB176" s="71">
        <f t="shared" si="123"/>
        <v>0</v>
      </c>
      <c r="AC176" s="71">
        <f t="shared" si="124"/>
        <v>0</v>
      </c>
      <c r="AD176" s="71">
        <f t="shared" si="140"/>
        <v>0</v>
      </c>
      <c r="AE176" s="71">
        <f t="shared" si="141"/>
        <v>0</v>
      </c>
      <c r="AF176" s="71">
        <f t="shared" si="110"/>
        <v>0</v>
      </c>
      <c r="AG176" s="72" t="str">
        <f>IF(F176="","",IF(V176="",申込書!$AB$6,LEFT(V176,2)&amp;RIGHT(V176,3)))</f>
        <v/>
      </c>
      <c r="AH176" s="72" t="str">
        <f t="shared" si="111"/>
        <v/>
      </c>
      <c r="AI176" s="72" t="str">
        <f t="shared" si="112"/>
        <v/>
      </c>
      <c r="AJ176" s="73"/>
      <c r="AQ176" s="40">
        <v>169</v>
      </c>
      <c r="AR176" s="40">
        <f t="shared" si="109"/>
        <v>0</v>
      </c>
      <c r="AS176" s="40" t="str">
        <f t="shared" si="116"/>
        <v/>
      </c>
      <c r="AT176" s="56">
        <f t="shared" si="125"/>
        <v>0</v>
      </c>
      <c r="AU176" s="56" t="str">
        <f t="shared" si="128"/>
        <v/>
      </c>
      <c r="AV176" s="56" t="str">
        <f t="shared" si="117"/>
        <v/>
      </c>
      <c r="AW176" s="56">
        <f t="shared" si="129"/>
        <v>10</v>
      </c>
      <c r="AX176" s="56">
        <f t="shared" si="130"/>
        <v>5</v>
      </c>
      <c r="AY176" s="56">
        <v>5</v>
      </c>
      <c r="AZ176" s="56" t="str">
        <f t="shared" si="126"/>
        <v xml:space="preserve"> </v>
      </c>
      <c r="BA176" s="56">
        <v>169</v>
      </c>
      <c r="BB176" s="56" t="str">
        <f t="shared" si="131"/>
        <v/>
      </c>
      <c r="BC176" s="56" t="str">
        <f t="shared" si="132"/>
        <v>19000100</v>
      </c>
      <c r="BD176" s="56" t="str">
        <f t="shared" si="118"/>
        <v/>
      </c>
      <c r="BE176" s="56" t="str">
        <f t="shared" si="119"/>
        <v/>
      </c>
      <c r="BF176" s="56" t="str">
        <f t="shared" si="127"/>
        <v/>
      </c>
      <c r="BG176" s="56">
        <f t="shared" si="133"/>
        <v>0</v>
      </c>
      <c r="BH176" s="56">
        <f t="shared" si="134"/>
        <v>0</v>
      </c>
      <c r="BI176" s="56" t="str">
        <f t="shared" si="142"/>
        <v/>
      </c>
      <c r="BJ176" s="41" t="str">
        <f t="shared" si="143"/>
        <v/>
      </c>
      <c r="BK176" s="41" t="str">
        <f t="shared" si="144"/>
        <v/>
      </c>
      <c r="BL176" s="41" t="str">
        <f t="shared" si="135"/>
        <v/>
      </c>
      <c r="BM176" s="41" t="str">
        <f t="shared" si="145"/>
        <v/>
      </c>
      <c r="BN176" s="41" t="str">
        <f t="shared" si="146"/>
        <v/>
      </c>
      <c r="BO176" s="41">
        <f t="shared" si="120"/>
        <v>0</v>
      </c>
      <c r="BP176" s="41" t="str">
        <f t="shared" si="147"/>
        <v/>
      </c>
      <c r="BQ176" s="41" t="str">
        <f t="shared" si="148"/>
        <v/>
      </c>
      <c r="BR176" s="41">
        <f t="shared" si="121"/>
        <v>0</v>
      </c>
      <c r="BS176" s="41" t="str">
        <f t="shared" si="113"/>
        <v/>
      </c>
      <c r="BT176" s="41" t="str">
        <f t="shared" si="114"/>
        <v/>
      </c>
      <c r="BU176" s="85" t="str">
        <f t="shared" si="136"/>
        <v>999:99.99</v>
      </c>
      <c r="BV176" s="85" t="str">
        <f t="shared" si="137"/>
        <v>999:99.99</v>
      </c>
      <c r="BW176" s="85" t="str">
        <f t="shared" si="149"/>
        <v>999:99.99</v>
      </c>
      <c r="BX176" s="89" t="str">
        <f t="shared" si="115"/>
        <v>1980/1/1</v>
      </c>
    </row>
    <row r="177" spans="1:76" ht="24.75" customHeight="1" x14ac:dyDescent="0.15">
      <c r="A177" s="120" t="str">
        <f t="shared" si="122"/>
        <v/>
      </c>
      <c r="B177" s="64"/>
      <c r="C177" s="65"/>
      <c r="D177" s="65"/>
      <c r="E177" s="65"/>
      <c r="F177" s="66"/>
      <c r="G177" s="66"/>
      <c r="H177" s="66"/>
      <c r="I177" s="66"/>
      <c r="J177" s="66"/>
      <c r="K177" s="67"/>
      <c r="L177" s="67"/>
      <c r="M177" s="66"/>
      <c r="N177" s="67"/>
      <c r="O177" s="67"/>
      <c r="P177" s="66"/>
      <c r="Q177" s="66"/>
      <c r="R177" s="66"/>
      <c r="S177" s="66"/>
      <c r="T177" s="66"/>
      <c r="U177" s="67"/>
      <c r="V177" s="68"/>
      <c r="W177" s="67"/>
      <c r="X177" s="147" t="str">
        <f t="shared" si="138"/>
        <v/>
      </c>
      <c r="Y177" s="138"/>
      <c r="Z177" s="120" t="str">
        <f t="shared" si="139"/>
        <v/>
      </c>
      <c r="AA177" s="12"/>
      <c r="AB177" s="71">
        <f t="shared" si="123"/>
        <v>0</v>
      </c>
      <c r="AC177" s="71">
        <f t="shared" si="124"/>
        <v>0</v>
      </c>
      <c r="AD177" s="71">
        <f t="shared" si="140"/>
        <v>0</v>
      </c>
      <c r="AE177" s="71">
        <f t="shared" si="141"/>
        <v>0</v>
      </c>
      <c r="AF177" s="71">
        <f t="shared" si="110"/>
        <v>0</v>
      </c>
      <c r="AG177" s="72" t="str">
        <f>IF(F177="","",IF(V177="",申込書!$AB$6,LEFT(V177,2)&amp;RIGHT(V177,3)))</f>
        <v/>
      </c>
      <c r="AH177" s="72" t="str">
        <f t="shared" si="111"/>
        <v/>
      </c>
      <c r="AI177" s="72" t="str">
        <f t="shared" si="112"/>
        <v/>
      </c>
      <c r="AJ177" s="73"/>
      <c r="AQ177" s="40">
        <v>170</v>
      </c>
      <c r="AR177" s="40">
        <f t="shared" si="109"/>
        <v>0</v>
      </c>
      <c r="AS177" s="40" t="str">
        <f t="shared" si="116"/>
        <v/>
      </c>
      <c r="AT177" s="56">
        <f t="shared" si="125"/>
        <v>0</v>
      </c>
      <c r="AU177" s="56" t="str">
        <f t="shared" si="128"/>
        <v/>
      </c>
      <c r="AV177" s="56" t="str">
        <f t="shared" si="117"/>
        <v/>
      </c>
      <c r="AW177" s="56">
        <f t="shared" si="129"/>
        <v>10</v>
      </c>
      <c r="AX177" s="56">
        <f t="shared" si="130"/>
        <v>5</v>
      </c>
      <c r="AY177" s="56">
        <v>5</v>
      </c>
      <c r="AZ177" s="56" t="str">
        <f t="shared" si="126"/>
        <v xml:space="preserve"> </v>
      </c>
      <c r="BA177" s="56">
        <v>170</v>
      </c>
      <c r="BB177" s="56" t="str">
        <f t="shared" si="131"/>
        <v/>
      </c>
      <c r="BC177" s="56" t="str">
        <f t="shared" si="132"/>
        <v>19000100</v>
      </c>
      <c r="BD177" s="56" t="str">
        <f t="shared" si="118"/>
        <v/>
      </c>
      <c r="BE177" s="56" t="str">
        <f t="shared" si="119"/>
        <v/>
      </c>
      <c r="BF177" s="56" t="str">
        <f t="shared" si="127"/>
        <v/>
      </c>
      <c r="BG177" s="56">
        <f t="shared" si="133"/>
        <v>0</v>
      </c>
      <c r="BH177" s="56">
        <f t="shared" si="134"/>
        <v>0</v>
      </c>
      <c r="BI177" s="56" t="str">
        <f t="shared" si="142"/>
        <v/>
      </c>
      <c r="BJ177" s="41" t="str">
        <f t="shared" si="143"/>
        <v/>
      </c>
      <c r="BK177" s="41" t="str">
        <f t="shared" si="144"/>
        <v/>
      </c>
      <c r="BL177" s="41" t="str">
        <f t="shared" si="135"/>
        <v/>
      </c>
      <c r="BM177" s="41" t="str">
        <f t="shared" si="145"/>
        <v/>
      </c>
      <c r="BN177" s="41" t="str">
        <f t="shared" si="146"/>
        <v/>
      </c>
      <c r="BO177" s="41">
        <f t="shared" si="120"/>
        <v>0</v>
      </c>
      <c r="BP177" s="41" t="str">
        <f t="shared" si="147"/>
        <v/>
      </c>
      <c r="BQ177" s="41" t="str">
        <f t="shared" si="148"/>
        <v/>
      </c>
      <c r="BR177" s="41">
        <f t="shared" si="121"/>
        <v>0</v>
      </c>
      <c r="BS177" s="41" t="str">
        <f t="shared" si="113"/>
        <v/>
      </c>
      <c r="BT177" s="41" t="str">
        <f t="shared" si="114"/>
        <v/>
      </c>
      <c r="BU177" s="85" t="str">
        <f t="shared" si="136"/>
        <v>999:99.99</v>
      </c>
      <c r="BV177" s="85" t="str">
        <f t="shared" si="137"/>
        <v>999:99.99</v>
      </c>
      <c r="BW177" s="85" t="str">
        <f t="shared" si="149"/>
        <v>999:99.99</v>
      </c>
      <c r="BX177" s="89" t="str">
        <f t="shared" si="115"/>
        <v>1980/1/1</v>
      </c>
    </row>
    <row r="178" spans="1:76" ht="24.75" customHeight="1" x14ac:dyDescent="0.15">
      <c r="A178" s="120" t="str">
        <f t="shared" si="122"/>
        <v/>
      </c>
      <c r="B178" s="64"/>
      <c r="C178" s="65"/>
      <c r="D178" s="65"/>
      <c r="E178" s="65"/>
      <c r="F178" s="66"/>
      <c r="G178" s="66"/>
      <c r="H178" s="66"/>
      <c r="I178" s="66"/>
      <c r="J178" s="66"/>
      <c r="K178" s="67"/>
      <c r="L178" s="67"/>
      <c r="M178" s="66"/>
      <c r="N178" s="67"/>
      <c r="O178" s="67"/>
      <c r="P178" s="66"/>
      <c r="Q178" s="66"/>
      <c r="R178" s="66"/>
      <c r="S178" s="66"/>
      <c r="T178" s="66"/>
      <c r="U178" s="67"/>
      <c r="V178" s="68"/>
      <c r="W178" s="67"/>
      <c r="X178" s="147" t="str">
        <f t="shared" si="138"/>
        <v/>
      </c>
      <c r="Y178" s="138"/>
      <c r="Z178" s="120" t="str">
        <f t="shared" si="139"/>
        <v/>
      </c>
      <c r="AA178" s="12"/>
      <c r="AB178" s="71">
        <f t="shared" si="123"/>
        <v>0</v>
      </c>
      <c r="AC178" s="71">
        <f t="shared" si="124"/>
        <v>0</v>
      </c>
      <c r="AD178" s="71">
        <f t="shared" si="140"/>
        <v>0</v>
      </c>
      <c r="AE178" s="71">
        <f t="shared" si="141"/>
        <v>0</v>
      </c>
      <c r="AF178" s="71">
        <f t="shared" si="110"/>
        <v>0</v>
      </c>
      <c r="AG178" s="72" t="str">
        <f>IF(F178="","",IF(V178="",申込書!$AB$6,LEFT(V178,2)&amp;RIGHT(V178,3)))</f>
        <v/>
      </c>
      <c r="AH178" s="72" t="str">
        <f t="shared" si="111"/>
        <v/>
      </c>
      <c r="AI178" s="72" t="str">
        <f t="shared" si="112"/>
        <v/>
      </c>
      <c r="AJ178" s="73"/>
      <c r="AQ178" s="40">
        <v>171</v>
      </c>
      <c r="AR178" s="40">
        <f t="shared" si="109"/>
        <v>0</v>
      </c>
      <c r="AS178" s="40" t="str">
        <f t="shared" si="116"/>
        <v/>
      </c>
      <c r="AT178" s="56">
        <f t="shared" si="125"/>
        <v>0</v>
      </c>
      <c r="AU178" s="56" t="str">
        <f t="shared" si="128"/>
        <v/>
      </c>
      <c r="AV178" s="56" t="str">
        <f t="shared" si="117"/>
        <v/>
      </c>
      <c r="AW178" s="56">
        <f t="shared" si="129"/>
        <v>10</v>
      </c>
      <c r="AX178" s="56">
        <f t="shared" si="130"/>
        <v>5</v>
      </c>
      <c r="AY178" s="56">
        <v>5</v>
      </c>
      <c r="AZ178" s="56" t="str">
        <f t="shared" si="126"/>
        <v xml:space="preserve"> </v>
      </c>
      <c r="BA178" s="56">
        <v>171</v>
      </c>
      <c r="BB178" s="56" t="str">
        <f t="shared" si="131"/>
        <v/>
      </c>
      <c r="BC178" s="56" t="str">
        <f t="shared" si="132"/>
        <v>19000100</v>
      </c>
      <c r="BD178" s="56" t="str">
        <f t="shared" si="118"/>
        <v/>
      </c>
      <c r="BE178" s="56" t="str">
        <f t="shared" si="119"/>
        <v/>
      </c>
      <c r="BF178" s="56" t="str">
        <f t="shared" si="127"/>
        <v/>
      </c>
      <c r="BG178" s="56">
        <f t="shared" si="133"/>
        <v>0</v>
      </c>
      <c r="BH178" s="56">
        <f t="shared" si="134"/>
        <v>0</v>
      </c>
      <c r="BI178" s="56" t="str">
        <f t="shared" si="142"/>
        <v/>
      </c>
      <c r="BJ178" s="41" t="str">
        <f t="shared" si="143"/>
        <v/>
      </c>
      <c r="BK178" s="41" t="str">
        <f t="shared" si="144"/>
        <v/>
      </c>
      <c r="BL178" s="41" t="str">
        <f t="shared" si="135"/>
        <v/>
      </c>
      <c r="BM178" s="41" t="str">
        <f t="shared" si="145"/>
        <v/>
      </c>
      <c r="BN178" s="41" t="str">
        <f t="shared" si="146"/>
        <v/>
      </c>
      <c r="BO178" s="41">
        <f t="shared" si="120"/>
        <v>0</v>
      </c>
      <c r="BP178" s="41" t="str">
        <f t="shared" si="147"/>
        <v/>
      </c>
      <c r="BQ178" s="41" t="str">
        <f t="shared" si="148"/>
        <v/>
      </c>
      <c r="BR178" s="41">
        <f t="shared" si="121"/>
        <v>0</v>
      </c>
      <c r="BS178" s="41" t="str">
        <f t="shared" si="113"/>
        <v/>
      </c>
      <c r="BT178" s="41" t="str">
        <f t="shared" si="114"/>
        <v/>
      </c>
      <c r="BU178" s="85" t="str">
        <f t="shared" si="136"/>
        <v>999:99.99</v>
      </c>
      <c r="BV178" s="85" t="str">
        <f t="shared" si="137"/>
        <v>999:99.99</v>
      </c>
      <c r="BW178" s="85" t="str">
        <f t="shared" si="149"/>
        <v>999:99.99</v>
      </c>
      <c r="BX178" s="89" t="str">
        <f t="shared" si="115"/>
        <v>1980/1/1</v>
      </c>
    </row>
    <row r="179" spans="1:76" ht="24.75" customHeight="1" x14ac:dyDescent="0.15">
      <c r="A179" s="120" t="str">
        <f t="shared" si="122"/>
        <v/>
      </c>
      <c r="B179" s="64"/>
      <c r="C179" s="65"/>
      <c r="D179" s="65"/>
      <c r="E179" s="65"/>
      <c r="F179" s="66"/>
      <c r="G179" s="66"/>
      <c r="H179" s="66"/>
      <c r="I179" s="66"/>
      <c r="J179" s="66"/>
      <c r="K179" s="67"/>
      <c r="L179" s="67"/>
      <c r="M179" s="66"/>
      <c r="N179" s="67"/>
      <c r="O179" s="67"/>
      <c r="P179" s="66"/>
      <c r="Q179" s="66"/>
      <c r="R179" s="66"/>
      <c r="S179" s="66"/>
      <c r="T179" s="66"/>
      <c r="U179" s="67"/>
      <c r="V179" s="68"/>
      <c r="W179" s="67"/>
      <c r="X179" s="147" t="str">
        <f t="shared" si="138"/>
        <v/>
      </c>
      <c r="Y179" s="138"/>
      <c r="Z179" s="120" t="str">
        <f t="shared" si="139"/>
        <v/>
      </c>
      <c r="AA179" s="12"/>
      <c r="AB179" s="71">
        <f t="shared" si="123"/>
        <v>0</v>
      </c>
      <c r="AC179" s="71">
        <f t="shared" si="124"/>
        <v>0</v>
      </c>
      <c r="AD179" s="71">
        <f t="shared" si="140"/>
        <v>0</v>
      </c>
      <c r="AE179" s="71">
        <f t="shared" si="141"/>
        <v>0</v>
      </c>
      <c r="AF179" s="71">
        <f t="shared" si="110"/>
        <v>0</v>
      </c>
      <c r="AG179" s="72" t="str">
        <f>IF(F179="","",IF(V179="",申込書!$AB$6,LEFT(V179,2)&amp;RIGHT(V179,3)))</f>
        <v/>
      </c>
      <c r="AH179" s="72" t="str">
        <f t="shared" si="111"/>
        <v/>
      </c>
      <c r="AI179" s="72" t="str">
        <f t="shared" si="112"/>
        <v/>
      </c>
      <c r="AJ179" s="73"/>
      <c r="AQ179" s="40">
        <v>172</v>
      </c>
      <c r="AR179" s="40">
        <f t="shared" si="109"/>
        <v>0</v>
      </c>
      <c r="AS179" s="40" t="str">
        <f t="shared" si="116"/>
        <v/>
      </c>
      <c r="AT179" s="56">
        <f t="shared" si="125"/>
        <v>0</v>
      </c>
      <c r="AU179" s="56" t="str">
        <f t="shared" si="128"/>
        <v/>
      </c>
      <c r="AV179" s="56" t="str">
        <f t="shared" si="117"/>
        <v/>
      </c>
      <c r="AW179" s="56">
        <f t="shared" si="129"/>
        <v>10</v>
      </c>
      <c r="AX179" s="56">
        <f t="shared" si="130"/>
        <v>5</v>
      </c>
      <c r="AY179" s="56">
        <v>5</v>
      </c>
      <c r="AZ179" s="56" t="str">
        <f t="shared" si="126"/>
        <v xml:space="preserve"> </v>
      </c>
      <c r="BA179" s="56">
        <v>172</v>
      </c>
      <c r="BB179" s="56" t="str">
        <f t="shared" si="131"/>
        <v/>
      </c>
      <c r="BC179" s="56" t="str">
        <f t="shared" si="132"/>
        <v>19000100</v>
      </c>
      <c r="BD179" s="56" t="str">
        <f t="shared" si="118"/>
        <v/>
      </c>
      <c r="BE179" s="56" t="str">
        <f t="shared" si="119"/>
        <v/>
      </c>
      <c r="BF179" s="56" t="str">
        <f t="shared" si="127"/>
        <v/>
      </c>
      <c r="BG179" s="56">
        <f t="shared" si="133"/>
        <v>0</v>
      </c>
      <c r="BH179" s="56">
        <f t="shared" si="134"/>
        <v>0</v>
      </c>
      <c r="BI179" s="56" t="str">
        <f t="shared" si="142"/>
        <v/>
      </c>
      <c r="BJ179" s="41" t="str">
        <f t="shared" si="143"/>
        <v/>
      </c>
      <c r="BK179" s="41" t="str">
        <f t="shared" si="144"/>
        <v/>
      </c>
      <c r="BL179" s="41" t="str">
        <f t="shared" si="135"/>
        <v/>
      </c>
      <c r="BM179" s="41" t="str">
        <f t="shared" si="145"/>
        <v/>
      </c>
      <c r="BN179" s="41" t="str">
        <f t="shared" si="146"/>
        <v/>
      </c>
      <c r="BO179" s="41">
        <f t="shared" si="120"/>
        <v>0</v>
      </c>
      <c r="BP179" s="41" t="str">
        <f t="shared" si="147"/>
        <v/>
      </c>
      <c r="BQ179" s="41" t="str">
        <f t="shared" si="148"/>
        <v/>
      </c>
      <c r="BR179" s="41">
        <f t="shared" si="121"/>
        <v>0</v>
      </c>
      <c r="BS179" s="41" t="str">
        <f t="shared" si="113"/>
        <v/>
      </c>
      <c r="BT179" s="41" t="str">
        <f t="shared" si="114"/>
        <v/>
      </c>
      <c r="BU179" s="85" t="str">
        <f t="shared" si="136"/>
        <v>999:99.99</v>
      </c>
      <c r="BV179" s="85" t="str">
        <f t="shared" si="137"/>
        <v>999:99.99</v>
      </c>
      <c r="BW179" s="85" t="str">
        <f t="shared" si="149"/>
        <v>999:99.99</v>
      </c>
      <c r="BX179" s="89" t="str">
        <f t="shared" si="115"/>
        <v>1980/1/1</v>
      </c>
    </row>
    <row r="180" spans="1:76" ht="24.75" customHeight="1" x14ac:dyDescent="0.15">
      <c r="A180" s="120" t="str">
        <f t="shared" si="122"/>
        <v/>
      </c>
      <c r="B180" s="64"/>
      <c r="C180" s="65"/>
      <c r="D180" s="65"/>
      <c r="E180" s="65"/>
      <c r="F180" s="66"/>
      <c r="G180" s="66"/>
      <c r="H180" s="66"/>
      <c r="I180" s="66"/>
      <c r="J180" s="66"/>
      <c r="K180" s="67"/>
      <c r="L180" s="67"/>
      <c r="M180" s="66"/>
      <c r="N180" s="67"/>
      <c r="O180" s="67"/>
      <c r="P180" s="66"/>
      <c r="Q180" s="66"/>
      <c r="R180" s="66"/>
      <c r="S180" s="66"/>
      <c r="T180" s="66"/>
      <c r="U180" s="67"/>
      <c r="V180" s="68"/>
      <c r="W180" s="67"/>
      <c r="X180" s="147" t="str">
        <f t="shared" si="138"/>
        <v/>
      </c>
      <c r="Y180" s="138"/>
      <c r="Z180" s="120" t="str">
        <f t="shared" si="139"/>
        <v/>
      </c>
      <c r="AA180" s="12"/>
      <c r="AB180" s="71">
        <f t="shared" si="123"/>
        <v>0</v>
      </c>
      <c r="AC180" s="71">
        <f t="shared" si="124"/>
        <v>0</v>
      </c>
      <c r="AD180" s="71">
        <f t="shared" si="140"/>
        <v>0</v>
      </c>
      <c r="AE180" s="71">
        <f t="shared" si="141"/>
        <v>0</v>
      </c>
      <c r="AF180" s="71">
        <f t="shared" si="110"/>
        <v>0</v>
      </c>
      <c r="AG180" s="72" t="str">
        <f>IF(F180="","",IF(V180="",申込書!$AB$6,LEFT(V180,2)&amp;RIGHT(V180,3)))</f>
        <v/>
      </c>
      <c r="AH180" s="72" t="str">
        <f t="shared" si="111"/>
        <v/>
      </c>
      <c r="AI180" s="72" t="str">
        <f t="shared" si="112"/>
        <v/>
      </c>
      <c r="AJ180" s="73"/>
      <c r="AQ180" s="40">
        <v>173</v>
      </c>
      <c r="AR180" s="40">
        <f t="shared" si="109"/>
        <v>0</v>
      </c>
      <c r="AS180" s="40" t="str">
        <f t="shared" si="116"/>
        <v/>
      </c>
      <c r="AT180" s="56">
        <f t="shared" si="125"/>
        <v>0</v>
      </c>
      <c r="AU180" s="56" t="str">
        <f t="shared" si="128"/>
        <v/>
      </c>
      <c r="AV180" s="56" t="str">
        <f t="shared" si="117"/>
        <v/>
      </c>
      <c r="AW180" s="56">
        <f t="shared" si="129"/>
        <v>10</v>
      </c>
      <c r="AX180" s="56">
        <f t="shared" si="130"/>
        <v>5</v>
      </c>
      <c r="AY180" s="56">
        <v>5</v>
      </c>
      <c r="AZ180" s="56" t="str">
        <f t="shared" si="126"/>
        <v xml:space="preserve"> </v>
      </c>
      <c r="BA180" s="56">
        <v>173</v>
      </c>
      <c r="BB180" s="56" t="str">
        <f t="shared" si="131"/>
        <v/>
      </c>
      <c r="BC180" s="56" t="str">
        <f t="shared" si="132"/>
        <v>19000100</v>
      </c>
      <c r="BD180" s="56" t="str">
        <f t="shared" si="118"/>
        <v/>
      </c>
      <c r="BE180" s="56" t="str">
        <f t="shared" si="119"/>
        <v/>
      </c>
      <c r="BF180" s="56" t="str">
        <f t="shared" si="127"/>
        <v/>
      </c>
      <c r="BG180" s="56">
        <f t="shared" si="133"/>
        <v>0</v>
      </c>
      <c r="BH180" s="56">
        <f t="shared" si="134"/>
        <v>0</v>
      </c>
      <c r="BI180" s="56" t="str">
        <f t="shared" si="142"/>
        <v/>
      </c>
      <c r="BJ180" s="41" t="str">
        <f t="shared" si="143"/>
        <v/>
      </c>
      <c r="BK180" s="41" t="str">
        <f t="shared" si="144"/>
        <v/>
      </c>
      <c r="BL180" s="41" t="str">
        <f t="shared" si="135"/>
        <v/>
      </c>
      <c r="BM180" s="41" t="str">
        <f t="shared" si="145"/>
        <v/>
      </c>
      <c r="BN180" s="41" t="str">
        <f t="shared" si="146"/>
        <v/>
      </c>
      <c r="BO180" s="41">
        <f t="shared" si="120"/>
        <v>0</v>
      </c>
      <c r="BP180" s="41" t="str">
        <f t="shared" si="147"/>
        <v/>
      </c>
      <c r="BQ180" s="41" t="str">
        <f t="shared" si="148"/>
        <v/>
      </c>
      <c r="BR180" s="41">
        <f t="shared" si="121"/>
        <v>0</v>
      </c>
      <c r="BS180" s="41" t="str">
        <f t="shared" si="113"/>
        <v/>
      </c>
      <c r="BT180" s="41" t="str">
        <f t="shared" si="114"/>
        <v/>
      </c>
      <c r="BU180" s="85" t="str">
        <f t="shared" si="136"/>
        <v>999:99.99</v>
      </c>
      <c r="BV180" s="85" t="str">
        <f t="shared" si="137"/>
        <v>999:99.99</v>
      </c>
      <c r="BW180" s="85" t="str">
        <f t="shared" si="149"/>
        <v>999:99.99</v>
      </c>
      <c r="BX180" s="89" t="str">
        <f t="shared" si="115"/>
        <v>1980/1/1</v>
      </c>
    </row>
    <row r="181" spans="1:76" ht="24.75" customHeight="1" x14ac:dyDescent="0.15">
      <c r="A181" s="120" t="str">
        <f t="shared" si="122"/>
        <v/>
      </c>
      <c r="B181" s="64"/>
      <c r="C181" s="65"/>
      <c r="D181" s="65"/>
      <c r="E181" s="65"/>
      <c r="F181" s="66"/>
      <c r="G181" s="66"/>
      <c r="H181" s="66"/>
      <c r="I181" s="66"/>
      <c r="J181" s="66"/>
      <c r="K181" s="67"/>
      <c r="L181" s="67"/>
      <c r="M181" s="66"/>
      <c r="N181" s="67"/>
      <c r="O181" s="67"/>
      <c r="P181" s="66"/>
      <c r="Q181" s="66"/>
      <c r="R181" s="66"/>
      <c r="S181" s="66"/>
      <c r="T181" s="66"/>
      <c r="U181" s="67"/>
      <c r="V181" s="68"/>
      <c r="W181" s="67"/>
      <c r="X181" s="147" t="str">
        <f t="shared" si="138"/>
        <v/>
      </c>
      <c r="Y181" s="138"/>
      <c r="Z181" s="120" t="str">
        <f t="shared" si="139"/>
        <v/>
      </c>
      <c r="AA181" s="12"/>
      <c r="AB181" s="71">
        <f t="shared" si="123"/>
        <v>0</v>
      </c>
      <c r="AC181" s="71">
        <f t="shared" si="124"/>
        <v>0</v>
      </c>
      <c r="AD181" s="71">
        <f t="shared" si="140"/>
        <v>0</v>
      </c>
      <c r="AE181" s="71">
        <f t="shared" si="141"/>
        <v>0</v>
      </c>
      <c r="AF181" s="71">
        <f t="shared" si="110"/>
        <v>0</v>
      </c>
      <c r="AG181" s="72" t="str">
        <f>IF(F181="","",IF(V181="",申込書!$AB$6,LEFT(V181,2)&amp;RIGHT(V181,3)))</f>
        <v/>
      </c>
      <c r="AH181" s="72" t="str">
        <f t="shared" si="111"/>
        <v/>
      </c>
      <c r="AI181" s="72" t="str">
        <f t="shared" si="112"/>
        <v/>
      </c>
      <c r="AJ181" s="73"/>
      <c r="AQ181" s="40">
        <v>174</v>
      </c>
      <c r="AR181" s="40">
        <f t="shared" si="109"/>
        <v>0</v>
      </c>
      <c r="AS181" s="40" t="str">
        <f t="shared" si="116"/>
        <v/>
      </c>
      <c r="AT181" s="56">
        <f t="shared" si="125"/>
        <v>0</v>
      </c>
      <c r="AU181" s="56" t="str">
        <f t="shared" si="128"/>
        <v/>
      </c>
      <c r="AV181" s="56" t="str">
        <f t="shared" si="117"/>
        <v/>
      </c>
      <c r="AW181" s="56">
        <f t="shared" si="129"/>
        <v>10</v>
      </c>
      <c r="AX181" s="56">
        <f t="shared" si="130"/>
        <v>5</v>
      </c>
      <c r="AY181" s="56">
        <v>5</v>
      </c>
      <c r="AZ181" s="56" t="str">
        <f t="shared" si="126"/>
        <v xml:space="preserve"> </v>
      </c>
      <c r="BA181" s="56">
        <v>174</v>
      </c>
      <c r="BB181" s="56" t="str">
        <f t="shared" si="131"/>
        <v/>
      </c>
      <c r="BC181" s="56" t="str">
        <f t="shared" si="132"/>
        <v>19000100</v>
      </c>
      <c r="BD181" s="56" t="str">
        <f t="shared" si="118"/>
        <v/>
      </c>
      <c r="BE181" s="56" t="str">
        <f t="shared" si="119"/>
        <v/>
      </c>
      <c r="BF181" s="56" t="str">
        <f t="shared" si="127"/>
        <v/>
      </c>
      <c r="BG181" s="56">
        <f t="shared" si="133"/>
        <v>0</v>
      </c>
      <c r="BH181" s="56">
        <f t="shared" si="134"/>
        <v>0</v>
      </c>
      <c r="BI181" s="56" t="str">
        <f t="shared" si="142"/>
        <v/>
      </c>
      <c r="BJ181" s="41" t="str">
        <f t="shared" si="143"/>
        <v/>
      </c>
      <c r="BK181" s="41" t="str">
        <f t="shared" si="144"/>
        <v/>
      </c>
      <c r="BL181" s="41" t="str">
        <f t="shared" si="135"/>
        <v/>
      </c>
      <c r="BM181" s="41" t="str">
        <f t="shared" si="145"/>
        <v/>
      </c>
      <c r="BN181" s="41" t="str">
        <f t="shared" si="146"/>
        <v/>
      </c>
      <c r="BO181" s="41">
        <f t="shared" si="120"/>
        <v>0</v>
      </c>
      <c r="BP181" s="41" t="str">
        <f t="shared" si="147"/>
        <v/>
      </c>
      <c r="BQ181" s="41" t="str">
        <f t="shared" si="148"/>
        <v/>
      </c>
      <c r="BR181" s="41">
        <f t="shared" si="121"/>
        <v>0</v>
      </c>
      <c r="BS181" s="41" t="str">
        <f t="shared" si="113"/>
        <v/>
      </c>
      <c r="BT181" s="41" t="str">
        <f t="shared" si="114"/>
        <v/>
      </c>
      <c r="BU181" s="85" t="str">
        <f t="shared" si="136"/>
        <v>999:99.99</v>
      </c>
      <c r="BV181" s="85" t="str">
        <f t="shared" si="137"/>
        <v>999:99.99</v>
      </c>
      <c r="BW181" s="85" t="str">
        <f t="shared" si="149"/>
        <v>999:99.99</v>
      </c>
      <c r="BX181" s="89" t="str">
        <f t="shared" si="115"/>
        <v>1980/1/1</v>
      </c>
    </row>
    <row r="182" spans="1:76" ht="24.75" customHeight="1" x14ac:dyDescent="0.15">
      <c r="A182" s="120" t="str">
        <f t="shared" si="122"/>
        <v/>
      </c>
      <c r="B182" s="64"/>
      <c r="C182" s="65"/>
      <c r="D182" s="65"/>
      <c r="E182" s="65"/>
      <c r="F182" s="66"/>
      <c r="G182" s="66"/>
      <c r="H182" s="66"/>
      <c r="I182" s="66"/>
      <c r="J182" s="66"/>
      <c r="K182" s="67"/>
      <c r="L182" s="67"/>
      <c r="M182" s="66"/>
      <c r="N182" s="67"/>
      <c r="O182" s="67"/>
      <c r="P182" s="66"/>
      <c r="Q182" s="66"/>
      <c r="R182" s="66"/>
      <c r="S182" s="66"/>
      <c r="T182" s="66"/>
      <c r="U182" s="67"/>
      <c r="V182" s="68"/>
      <c r="W182" s="67"/>
      <c r="X182" s="147" t="str">
        <f t="shared" si="138"/>
        <v/>
      </c>
      <c r="Y182" s="138"/>
      <c r="Z182" s="120" t="str">
        <f t="shared" si="139"/>
        <v/>
      </c>
      <c r="AA182" s="12"/>
      <c r="AB182" s="71">
        <f t="shared" si="123"/>
        <v>0</v>
      </c>
      <c r="AC182" s="71">
        <f t="shared" si="124"/>
        <v>0</v>
      </c>
      <c r="AD182" s="71">
        <f t="shared" si="140"/>
        <v>0</v>
      </c>
      <c r="AE182" s="71">
        <f t="shared" si="141"/>
        <v>0</v>
      </c>
      <c r="AF182" s="71">
        <f t="shared" si="110"/>
        <v>0</v>
      </c>
      <c r="AG182" s="72" t="str">
        <f>IF(F182="","",IF(V182="",申込書!$AB$6,LEFT(V182,2)&amp;RIGHT(V182,3)))</f>
        <v/>
      </c>
      <c r="AH182" s="72" t="str">
        <f t="shared" si="111"/>
        <v/>
      </c>
      <c r="AI182" s="72" t="str">
        <f t="shared" si="112"/>
        <v/>
      </c>
      <c r="AJ182" s="73"/>
      <c r="AQ182" s="40">
        <v>175</v>
      </c>
      <c r="AR182" s="40">
        <f t="shared" si="109"/>
        <v>0</v>
      </c>
      <c r="AS182" s="40" t="str">
        <f t="shared" si="116"/>
        <v/>
      </c>
      <c r="AT182" s="56">
        <f t="shared" si="125"/>
        <v>0</v>
      </c>
      <c r="AU182" s="56" t="str">
        <f t="shared" si="128"/>
        <v/>
      </c>
      <c r="AV182" s="56" t="str">
        <f t="shared" si="117"/>
        <v/>
      </c>
      <c r="AW182" s="56">
        <f t="shared" si="129"/>
        <v>10</v>
      </c>
      <c r="AX182" s="56">
        <f t="shared" si="130"/>
        <v>5</v>
      </c>
      <c r="AY182" s="56">
        <v>5</v>
      </c>
      <c r="AZ182" s="56" t="str">
        <f t="shared" si="126"/>
        <v xml:space="preserve"> </v>
      </c>
      <c r="BA182" s="56">
        <v>175</v>
      </c>
      <c r="BB182" s="56" t="str">
        <f t="shared" si="131"/>
        <v/>
      </c>
      <c r="BC182" s="56" t="str">
        <f t="shared" si="132"/>
        <v>19000100</v>
      </c>
      <c r="BD182" s="56" t="str">
        <f t="shared" si="118"/>
        <v/>
      </c>
      <c r="BE182" s="56" t="str">
        <f t="shared" si="119"/>
        <v/>
      </c>
      <c r="BF182" s="56" t="str">
        <f t="shared" si="127"/>
        <v/>
      </c>
      <c r="BG182" s="56">
        <f t="shared" si="133"/>
        <v>0</v>
      </c>
      <c r="BH182" s="56">
        <f t="shared" si="134"/>
        <v>0</v>
      </c>
      <c r="BI182" s="56" t="str">
        <f t="shared" si="142"/>
        <v/>
      </c>
      <c r="BJ182" s="41" t="str">
        <f t="shared" si="143"/>
        <v/>
      </c>
      <c r="BK182" s="41" t="str">
        <f t="shared" si="144"/>
        <v/>
      </c>
      <c r="BL182" s="41" t="str">
        <f t="shared" si="135"/>
        <v/>
      </c>
      <c r="BM182" s="41" t="str">
        <f t="shared" si="145"/>
        <v/>
      </c>
      <c r="BN182" s="41" t="str">
        <f t="shared" si="146"/>
        <v/>
      </c>
      <c r="BO182" s="41">
        <f t="shared" si="120"/>
        <v>0</v>
      </c>
      <c r="BP182" s="41" t="str">
        <f t="shared" si="147"/>
        <v/>
      </c>
      <c r="BQ182" s="41" t="str">
        <f t="shared" si="148"/>
        <v/>
      </c>
      <c r="BR182" s="41">
        <f t="shared" si="121"/>
        <v>0</v>
      </c>
      <c r="BS182" s="41" t="str">
        <f t="shared" si="113"/>
        <v/>
      </c>
      <c r="BT182" s="41" t="str">
        <f t="shared" si="114"/>
        <v/>
      </c>
      <c r="BU182" s="85" t="str">
        <f t="shared" si="136"/>
        <v>999:99.99</v>
      </c>
      <c r="BV182" s="85" t="str">
        <f t="shared" si="137"/>
        <v>999:99.99</v>
      </c>
      <c r="BW182" s="85" t="str">
        <f t="shared" si="149"/>
        <v>999:99.99</v>
      </c>
      <c r="BX182" s="89" t="str">
        <f t="shared" si="115"/>
        <v>1980/1/1</v>
      </c>
    </row>
    <row r="183" spans="1:76" ht="24.75" customHeight="1" x14ac:dyDescent="0.15">
      <c r="A183" s="120" t="str">
        <f t="shared" si="122"/>
        <v/>
      </c>
      <c r="B183" s="64"/>
      <c r="C183" s="65"/>
      <c r="D183" s="65"/>
      <c r="E183" s="65"/>
      <c r="F183" s="66"/>
      <c r="G183" s="66"/>
      <c r="H183" s="66"/>
      <c r="I183" s="66"/>
      <c r="J183" s="66"/>
      <c r="K183" s="67"/>
      <c r="L183" s="67"/>
      <c r="M183" s="66"/>
      <c r="N183" s="67"/>
      <c r="O183" s="67"/>
      <c r="P183" s="66"/>
      <c r="Q183" s="66"/>
      <c r="R183" s="66"/>
      <c r="S183" s="66"/>
      <c r="T183" s="66"/>
      <c r="U183" s="67"/>
      <c r="V183" s="68"/>
      <c r="W183" s="67"/>
      <c r="X183" s="147" t="str">
        <f t="shared" si="138"/>
        <v/>
      </c>
      <c r="Y183" s="138"/>
      <c r="Z183" s="120" t="str">
        <f t="shared" si="139"/>
        <v/>
      </c>
      <c r="AA183" s="12"/>
      <c r="AB183" s="71">
        <f t="shared" si="123"/>
        <v>0</v>
      </c>
      <c r="AC183" s="71">
        <f t="shared" si="124"/>
        <v>0</v>
      </c>
      <c r="AD183" s="71">
        <f t="shared" si="140"/>
        <v>0</v>
      </c>
      <c r="AE183" s="71">
        <f t="shared" si="141"/>
        <v>0</v>
      </c>
      <c r="AF183" s="71">
        <f t="shared" si="110"/>
        <v>0</v>
      </c>
      <c r="AG183" s="72" t="str">
        <f>IF(F183="","",IF(V183="",申込書!$AB$6,LEFT(V183,2)&amp;RIGHT(V183,3)))</f>
        <v/>
      </c>
      <c r="AH183" s="72" t="str">
        <f t="shared" si="111"/>
        <v/>
      </c>
      <c r="AI183" s="72" t="str">
        <f t="shared" si="112"/>
        <v/>
      </c>
      <c r="AJ183" s="73"/>
      <c r="AQ183" s="40">
        <v>176</v>
      </c>
      <c r="AR183" s="40">
        <f t="shared" ref="AR183:AR207" si="150">IF(OR(AU183="",BH183=5),AR182,AR182+1)</f>
        <v>0</v>
      </c>
      <c r="AS183" s="40" t="str">
        <f t="shared" si="116"/>
        <v/>
      </c>
      <c r="AT183" s="56">
        <f t="shared" si="125"/>
        <v>0</v>
      </c>
      <c r="AU183" s="56" t="str">
        <f t="shared" si="128"/>
        <v/>
      </c>
      <c r="AV183" s="56" t="str">
        <f t="shared" si="117"/>
        <v/>
      </c>
      <c r="AW183" s="56">
        <f t="shared" si="129"/>
        <v>10</v>
      </c>
      <c r="AX183" s="56">
        <f t="shared" si="130"/>
        <v>5</v>
      </c>
      <c r="AY183" s="56">
        <v>5</v>
      </c>
      <c r="AZ183" s="56" t="str">
        <f t="shared" si="126"/>
        <v xml:space="preserve"> </v>
      </c>
      <c r="BA183" s="56">
        <v>176</v>
      </c>
      <c r="BB183" s="56" t="str">
        <f t="shared" si="131"/>
        <v/>
      </c>
      <c r="BC183" s="56" t="str">
        <f t="shared" si="132"/>
        <v>19000100</v>
      </c>
      <c r="BD183" s="56" t="str">
        <f t="shared" si="118"/>
        <v/>
      </c>
      <c r="BE183" s="56" t="str">
        <f t="shared" si="119"/>
        <v/>
      </c>
      <c r="BF183" s="56" t="str">
        <f t="shared" si="127"/>
        <v/>
      </c>
      <c r="BG183" s="56">
        <f t="shared" si="133"/>
        <v>0</v>
      </c>
      <c r="BH183" s="56">
        <f t="shared" si="134"/>
        <v>0</v>
      </c>
      <c r="BI183" s="56" t="str">
        <f t="shared" si="142"/>
        <v/>
      </c>
      <c r="BJ183" s="41" t="str">
        <f t="shared" si="143"/>
        <v/>
      </c>
      <c r="BK183" s="41" t="str">
        <f t="shared" si="144"/>
        <v/>
      </c>
      <c r="BL183" s="41" t="str">
        <f t="shared" si="135"/>
        <v/>
      </c>
      <c r="BM183" s="41" t="str">
        <f t="shared" si="145"/>
        <v/>
      </c>
      <c r="BN183" s="41" t="str">
        <f t="shared" si="146"/>
        <v/>
      </c>
      <c r="BO183" s="41">
        <f t="shared" si="120"/>
        <v>0</v>
      </c>
      <c r="BP183" s="41" t="str">
        <f t="shared" si="147"/>
        <v/>
      </c>
      <c r="BQ183" s="41" t="str">
        <f t="shared" si="148"/>
        <v/>
      </c>
      <c r="BR183" s="41">
        <f t="shared" si="121"/>
        <v>0</v>
      </c>
      <c r="BS183" s="41" t="str">
        <f t="shared" si="113"/>
        <v/>
      </c>
      <c r="BT183" s="41" t="str">
        <f t="shared" si="114"/>
        <v/>
      </c>
      <c r="BU183" s="85" t="str">
        <f t="shared" si="136"/>
        <v>999:99.99</v>
      </c>
      <c r="BV183" s="85" t="str">
        <f t="shared" si="137"/>
        <v>999:99.99</v>
      </c>
      <c r="BW183" s="85" t="str">
        <f t="shared" si="149"/>
        <v>999:99.99</v>
      </c>
      <c r="BX183" s="89" t="str">
        <f t="shared" si="115"/>
        <v>1980/1/1</v>
      </c>
    </row>
    <row r="184" spans="1:76" ht="24.75" customHeight="1" x14ac:dyDescent="0.15">
      <c r="A184" s="120" t="str">
        <f t="shared" si="122"/>
        <v/>
      </c>
      <c r="B184" s="64"/>
      <c r="C184" s="65"/>
      <c r="D184" s="65"/>
      <c r="E184" s="65"/>
      <c r="F184" s="66"/>
      <c r="G184" s="66"/>
      <c r="H184" s="66"/>
      <c r="I184" s="66"/>
      <c r="J184" s="66"/>
      <c r="K184" s="67"/>
      <c r="L184" s="67"/>
      <c r="M184" s="66"/>
      <c r="N184" s="67"/>
      <c r="O184" s="67"/>
      <c r="P184" s="66"/>
      <c r="Q184" s="66"/>
      <c r="R184" s="66"/>
      <c r="S184" s="66"/>
      <c r="T184" s="66"/>
      <c r="U184" s="67"/>
      <c r="V184" s="68"/>
      <c r="W184" s="67"/>
      <c r="X184" s="147" t="str">
        <f t="shared" si="138"/>
        <v/>
      </c>
      <c r="Y184" s="138"/>
      <c r="Z184" s="120" t="str">
        <f t="shared" si="139"/>
        <v/>
      </c>
      <c r="AA184" s="12"/>
      <c r="AB184" s="71">
        <f t="shared" si="123"/>
        <v>0</v>
      </c>
      <c r="AC184" s="71">
        <f t="shared" si="124"/>
        <v>0</v>
      </c>
      <c r="AD184" s="71">
        <f t="shared" si="140"/>
        <v>0</v>
      </c>
      <c r="AE184" s="71">
        <f t="shared" si="141"/>
        <v>0</v>
      </c>
      <c r="AF184" s="71">
        <f t="shared" si="110"/>
        <v>0</v>
      </c>
      <c r="AG184" s="72" t="str">
        <f>IF(F184="","",IF(V184="",申込書!$AB$6,LEFT(V184,2)&amp;RIGHT(V184,3)))</f>
        <v/>
      </c>
      <c r="AH184" s="72" t="str">
        <f t="shared" si="111"/>
        <v/>
      </c>
      <c r="AI184" s="72" t="str">
        <f t="shared" si="112"/>
        <v/>
      </c>
      <c r="AJ184" s="73"/>
      <c r="AQ184" s="40">
        <v>177</v>
      </c>
      <c r="AR184" s="40">
        <f t="shared" si="150"/>
        <v>0</v>
      </c>
      <c r="AS184" s="40" t="str">
        <f t="shared" si="116"/>
        <v/>
      </c>
      <c r="AT184" s="56">
        <f t="shared" si="125"/>
        <v>0</v>
      </c>
      <c r="AU184" s="56" t="str">
        <f t="shared" si="128"/>
        <v/>
      </c>
      <c r="AV184" s="56" t="str">
        <f t="shared" si="117"/>
        <v/>
      </c>
      <c r="AW184" s="56">
        <f t="shared" si="129"/>
        <v>10</v>
      </c>
      <c r="AX184" s="56">
        <f t="shared" si="130"/>
        <v>5</v>
      </c>
      <c r="AY184" s="56">
        <v>5</v>
      </c>
      <c r="AZ184" s="56" t="str">
        <f t="shared" si="126"/>
        <v xml:space="preserve"> </v>
      </c>
      <c r="BA184" s="56">
        <v>177</v>
      </c>
      <c r="BB184" s="56" t="str">
        <f t="shared" si="131"/>
        <v/>
      </c>
      <c r="BC184" s="56" t="str">
        <f t="shared" si="132"/>
        <v>19000100</v>
      </c>
      <c r="BD184" s="56" t="str">
        <f t="shared" si="118"/>
        <v/>
      </c>
      <c r="BE184" s="56" t="str">
        <f t="shared" si="119"/>
        <v/>
      </c>
      <c r="BF184" s="56" t="str">
        <f t="shared" si="127"/>
        <v/>
      </c>
      <c r="BG184" s="56">
        <f t="shared" si="133"/>
        <v>0</v>
      </c>
      <c r="BH184" s="56">
        <f t="shared" si="134"/>
        <v>0</v>
      </c>
      <c r="BI184" s="56" t="str">
        <f t="shared" si="142"/>
        <v/>
      </c>
      <c r="BJ184" s="41" t="str">
        <f t="shared" si="143"/>
        <v/>
      </c>
      <c r="BK184" s="41" t="str">
        <f t="shared" si="144"/>
        <v/>
      </c>
      <c r="BL184" s="41" t="str">
        <f t="shared" si="135"/>
        <v/>
      </c>
      <c r="BM184" s="41" t="str">
        <f t="shared" si="145"/>
        <v/>
      </c>
      <c r="BN184" s="41" t="str">
        <f t="shared" si="146"/>
        <v/>
      </c>
      <c r="BO184" s="41">
        <f t="shared" si="120"/>
        <v>0</v>
      </c>
      <c r="BP184" s="41" t="str">
        <f t="shared" si="147"/>
        <v/>
      </c>
      <c r="BQ184" s="41" t="str">
        <f t="shared" si="148"/>
        <v/>
      </c>
      <c r="BR184" s="41">
        <f t="shared" si="121"/>
        <v>0</v>
      </c>
      <c r="BS184" s="41" t="str">
        <f t="shared" si="113"/>
        <v/>
      </c>
      <c r="BT184" s="41" t="str">
        <f t="shared" si="114"/>
        <v/>
      </c>
      <c r="BU184" s="85" t="str">
        <f t="shared" si="136"/>
        <v>999:99.99</v>
      </c>
      <c r="BV184" s="85" t="str">
        <f t="shared" si="137"/>
        <v>999:99.99</v>
      </c>
      <c r="BW184" s="85" t="str">
        <f t="shared" si="149"/>
        <v>999:99.99</v>
      </c>
      <c r="BX184" s="89" t="str">
        <f t="shared" si="115"/>
        <v>1980/1/1</v>
      </c>
    </row>
    <row r="185" spans="1:76" ht="24.75" customHeight="1" x14ac:dyDescent="0.15">
      <c r="A185" s="120" t="str">
        <f t="shared" si="122"/>
        <v/>
      </c>
      <c r="B185" s="64"/>
      <c r="C185" s="65"/>
      <c r="D185" s="65"/>
      <c r="E185" s="65"/>
      <c r="F185" s="66"/>
      <c r="G185" s="66"/>
      <c r="H185" s="66"/>
      <c r="I185" s="66"/>
      <c r="J185" s="66"/>
      <c r="K185" s="67"/>
      <c r="L185" s="67"/>
      <c r="M185" s="66"/>
      <c r="N185" s="67"/>
      <c r="O185" s="67"/>
      <c r="P185" s="66"/>
      <c r="Q185" s="66"/>
      <c r="R185" s="66"/>
      <c r="S185" s="66"/>
      <c r="T185" s="66"/>
      <c r="U185" s="67"/>
      <c r="V185" s="68"/>
      <c r="W185" s="67"/>
      <c r="X185" s="147" t="str">
        <f t="shared" si="138"/>
        <v/>
      </c>
      <c r="Y185" s="138"/>
      <c r="Z185" s="120" t="str">
        <f t="shared" si="139"/>
        <v/>
      </c>
      <c r="AA185" s="12"/>
      <c r="AB185" s="71">
        <f t="shared" si="123"/>
        <v>0</v>
      </c>
      <c r="AC185" s="71">
        <f t="shared" si="124"/>
        <v>0</v>
      </c>
      <c r="AD185" s="71">
        <f t="shared" si="140"/>
        <v>0</v>
      </c>
      <c r="AE185" s="71">
        <f t="shared" si="141"/>
        <v>0</v>
      </c>
      <c r="AF185" s="71">
        <f t="shared" ref="AF185:AF207" si="151">IF(J185="",0,IF(J185=M185,1,IF(M185="",0,IF(J185=P185,1,IF(M185=P185,1,0)))))</f>
        <v>0</v>
      </c>
      <c r="AG185" s="72" t="str">
        <f>IF(F185="","",IF(V185="",申込書!$AB$6,LEFT(V185,2)&amp;RIGHT(V185,3)))</f>
        <v/>
      </c>
      <c r="AH185" s="72" t="str">
        <f t="shared" ref="AH185:AH207" si="152">IF(OR(F185="",V185=""),"",LEFT(V185,2)&amp;RIGHT(V185,3))</f>
        <v/>
      </c>
      <c r="AI185" s="72" t="str">
        <f t="shared" ref="AI185:AI207" si="153">IF(OR(G185="",W185=""),"",W185)</f>
        <v/>
      </c>
      <c r="AJ185" s="73"/>
      <c r="AQ185" s="40">
        <v>178</v>
      </c>
      <c r="AR185" s="40">
        <f t="shared" si="150"/>
        <v>0</v>
      </c>
      <c r="AS185" s="40" t="str">
        <f t="shared" si="116"/>
        <v/>
      </c>
      <c r="AT185" s="56">
        <f t="shared" si="125"/>
        <v>0</v>
      </c>
      <c r="AU185" s="56" t="str">
        <f t="shared" si="128"/>
        <v/>
      </c>
      <c r="AV185" s="56" t="str">
        <f t="shared" si="117"/>
        <v/>
      </c>
      <c r="AW185" s="56">
        <f t="shared" si="129"/>
        <v>10</v>
      </c>
      <c r="AX185" s="56">
        <f t="shared" si="130"/>
        <v>5</v>
      </c>
      <c r="AY185" s="56">
        <v>5</v>
      </c>
      <c r="AZ185" s="56" t="str">
        <f t="shared" si="126"/>
        <v xml:space="preserve"> </v>
      </c>
      <c r="BA185" s="56">
        <v>178</v>
      </c>
      <c r="BB185" s="56" t="str">
        <f t="shared" si="131"/>
        <v/>
      </c>
      <c r="BC185" s="56" t="str">
        <f t="shared" si="132"/>
        <v>19000100</v>
      </c>
      <c r="BD185" s="56" t="str">
        <f t="shared" si="118"/>
        <v/>
      </c>
      <c r="BE185" s="56" t="str">
        <f t="shared" si="119"/>
        <v/>
      </c>
      <c r="BF185" s="56" t="str">
        <f t="shared" si="127"/>
        <v/>
      </c>
      <c r="BG185" s="56">
        <f t="shared" si="133"/>
        <v>0</v>
      </c>
      <c r="BH185" s="56">
        <f t="shared" si="134"/>
        <v>0</v>
      </c>
      <c r="BI185" s="56" t="str">
        <f t="shared" si="142"/>
        <v/>
      </c>
      <c r="BJ185" s="41" t="str">
        <f t="shared" si="143"/>
        <v/>
      </c>
      <c r="BK185" s="41" t="str">
        <f t="shared" si="144"/>
        <v/>
      </c>
      <c r="BL185" s="41" t="str">
        <f t="shared" si="135"/>
        <v/>
      </c>
      <c r="BM185" s="41" t="str">
        <f t="shared" si="145"/>
        <v/>
      </c>
      <c r="BN185" s="41" t="str">
        <f t="shared" si="146"/>
        <v/>
      </c>
      <c r="BO185" s="41">
        <f t="shared" si="120"/>
        <v>0</v>
      </c>
      <c r="BP185" s="41" t="str">
        <f t="shared" si="147"/>
        <v/>
      </c>
      <c r="BQ185" s="41" t="str">
        <f t="shared" si="148"/>
        <v/>
      </c>
      <c r="BR185" s="41">
        <f t="shared" si="121"/>
        <v>0</v>
      </c>
      <c r="BS185" s="41" t="str">
        <f t="shared" ref="BS185:BS207" si="154">IF(P185="","",VLOOKUP(P185,$AL$6:$AO$16,3,0))</f>
        <v/>
      </c>
      <c r="BT185" s="41" t="str">
        <f t="shared" ref="BT185:BT207" si="155">IF(P185="","",VLOOKUP(P185,$AL$6:$AO$16,4,0))</f>
        <v/>
      </c>
      <c r="BU185" s="85" t="str">
        <f t="shared" si="136"/>
        <v>999:99.99</v>
      </c>
      <c r="BV185" s="85" t="str">
        <f t="shared" si="137"/>
        <v>999:99.99</v>
      </c>
      <c r="BW185" s="85" t="str">
        <f t="shared" si="149"/>
        <v>999:99.99</v>
      </c>
      <c r="BX185" s="89" t="str">
        <f t="shared" ref="BX185:BX207" si="156">IF(B185="","1980/1/1",B185)</f>
        <v>1980/1/1</v>
      </c>
    </row>
    <row r="186" spans="1:76" ht="24.75" customHeight="1" x14ac:dyDescent="0.15">
      <c r="A186" s="120" t="str">
        <f t="shared" si="122"/>
        <v/>
      </c>
      <c r="B186" s="64"/>
      <c r="C186" s="65"/>
      <c r="D186" s="65"/>
      <c r="E186" s="65"/>
      <c r="F186" s="66"/>
      <c r="G186" s="66"/>
      <c r="H186" s="66"/>
      <c r="I186" s="66"/>
      <c r="J186" s="66"/>
      <c r="K186" s="67"/>
      <c r="L186" s="67"/>
      <c r="M186" s="66"/>
      <c r="N186" s="67"/>
      <c r="O186" s="67"/>
      <c r="P186" s="66"/>
      <c r="Q186" s="66"/>
      <c r="R186" s="66"/>
      <c r="S186" s="66"/>
      <c r="T186" s="66"/>
      <c r="U186" s="67"/>
      <c r="V186" s="68"/>
      <c r="W186" s="67"/>
      <c r="X186" s="147" t="str">
        <f t="shared" si="138"/>
        <v/>
      </c>
      <c r="Y186" s="138"/>
      <c r="Z186" s="120" t="str">
        <f t="shared" si="139"/>
        <v/>
      </c>
      <c r="AA186" s="12"/>
      <c r="AB186" s="71">
        <f t="shared" si="123"/>
        <v>0</v>
      </c>
      <c r="AC186" s="71">
        <f t="shared" si="124"/>
        <v>0</v>
      </c>
      <c r="AD186" s="71">
        <f t="shared" si="140"/>
        <v>0</v>
      </c>
      <c r="AE186" s="71">
        <f t="shared" si="141"/>
        <v>0</v>
      </c>
      <c r="AF186" s="71">
        <f t="shared" si="151"/>
        <v>0</v>
      </c>
      <c r="AG186" s="72" t="str">
        <f>IF(F186="","",IF(V186="",申込書!$AB$6,LEFT(V186,2)&amp;RIGHT(V186,3)))</f>
        <v/>
      </c>
      <c r="AH186" s="72" t="str">
        <f t="shared" si="152"/>
        <v/>
      </c>
      <c r="AI186" s="72" t="str">
        <f t="shared" si="153"/>
        <v/>
      </c>
      <c r="AJ186" s="73"/>
      <c r="AQ186" s="40">
        <v>179</v>
      </c>
      <c r="AR186" s="40">
        <f t="shared" si="150"/>
        <v>0</v>
      </c>
      <c r="AS186" s="40" t="str">
        <f t="shared" si="116"/>
        <v/>
      </c>
      <c r="AT186" s="56">
        <f t="shared" si="125"/>
        <v>0</v>
      </c>
      <c r="AU186" s="56" t="str">
        <f t="shared" si="128"/>
        <v/>
      </c>
      <c r="AV186" s="56" t="str">
        <f t="shared" si="117"/>
        <v/>
      </c>
      <c r="AW186" s="56">
        <f t="shared" si="129"/>
        <v>10</v>
      </c>
      <c r="AX186" s="56">
        <f t="shared" si="130"/>
        <v>5</v>
      </c>
      <c r="AY186" s="56">
        <v>5</v>
      </c>
      <c r="AZ186" s="56" t="str">
        <f t="shared" si="126"/>
        <v xml:space="preserve"> </v>
      </c>
      <c r="BA186" s="56">
        <v>179</v>
      </c>
      <c r="BB186" s="56" t="str">
        <f t="shared" si="131"/>
        <v/>
      </c>
      <c r="BC186" s="56" t="str">
        <f t="shared" si="132"/>
        <v>19000100</v>
      </c>
      <c r="BD186" s="56" t="str">
        <f t="shared" si="118"/>
        <v/>
      </c>
      <c r="BE186" s="56" t="str">
        <f t="shared" si="119"/>
        <v/>
      </c>
      <c r="BF186" s="56" t="str">
        <f t="shared" si="127"/>
        <v/>
      </c>
      <c r="BG186" s="56">
        <f t="shared" si="133"/>
        <v>0</v>
      </c>
      <c r="BH186" s="56">
        <f t="shared" si="134"/>
        <v>0</v>
      </c>
      <c r="BI186" s="56" t="str">
        <f t="shared" si="142"/>
        <v/>
      </c>
      <c r="BJ186" s="41" t="str">
        <f t="shared" si="143"/>
        <v/>
      </c>
      <c r="BK186" s="41" t="str">
        <f t="shared" si="144"/>
        <v/>
      </c>
      <c r="BL186" s="41" t="str">
        <f t="shared" si="135"/>
        <v/>
      </c>
      <c r="BM186" s="41" t="str">
        <f t="shared" si="145"/>
        <v/>
      </c>
      <c r="BN186" s="41" t="str">
        <f t="shared" si="146"/>
        <v/>
      </c>
      <c r="BO186" s="41">
        <f t="shared" si="120"/>
        <v>0</v>
      </c>
      <c r="BP186" s="41" t="str">
        <f t="shared" si="147"/>
        <v/>
      </c>
      <c r="BQ186" s="41" t="str">
        <f t="shared" si="148"/>
        <v/>
      </c>
      <c r="BR186" s="41">
        <f t="shared" si="121"/>
        <v>0</v>
      </c>
      <c r="BS186" s="41" t="str">
        <f t="shared" si="154"/>
        <v/>
      </c>
      <c r="BT186" s="41" t="str">
        <f t="shared" si="155"/>
        <v/>
      </c>
      <c r="BU186" s="85" t="str">
        <f t="shared" si="136"/>
        <v>999:99.99</v>
      </c>
      <c r="BV186" s="85" t="str">
        <f t="shared" si="137"/>
        <v>999:99.99</v>
      </c>
      <c r="BW186" s="85" t="str">
        <f t="shared" si="149"/>
        <v>999:99.99</v>
      </c>
      <c r="BX186" s="89" t="str">
        <f t="shared" si="156"/>
        <v>1980/1/1</v>
      </c>
    </row>
    <row r="187" spans="1:76" ht="24.75" customHeight="1" x14ac:dyDescent="0.15">
      <c r="A187" s="120" t="str">
        <f t="shared" si="122"/>
        <v/>
      </c>
      <c r="B187" s="64"/>
      <c r="C187" s="65"/>
      <c r="D187" s="65"/>
      <c r="E187" s="65"/>
      <c r="F187" s="66"/>
      <c r="G187" s="66"/>
      <c r="H187" s="66"/>
      <c r="I187" s="66"/>
      <c r="J187" s="66"/>
      <c r="K187" s="67"/>
      <c r="L187" s="67"/>
      <c r="M187" s="66"/>
      <c r="N187" s="67"/>
      <c r="O187" s="67"/>
      <c r="P187" s="66"/>
      <c r="Q187" s="66"/>
      <c r="R187" s="66"/>
      <c r="S187" s="66"/>
      <c r="T187" s="66"/>
      <c r="U187" s="67"/>
      <c r="V187" s="68"/>
      <c r="W187" s="67"/>
      <c r="X187" s="147" t="str">
        <f t="shared" si="138"/>
        <v/>
      </c>
      <c r="Y187" s="138"/>
      <c r="Z187" s="120" t="str">
        <f t="shared" si="139"/>
        <v/>
      </c>
      <c r="AA187" s="12"/>
      <c r="AB187" s="71">
        <f t="shared" si="123"/>
        <v>0</v>
      </c>
      <c r="AC187" s="71">
        <f t="shared" si="124"/>
        <v>0</v>
      </c>
      <c r="AD187" s="71">
        <f t="shared" si="140"/>
        <v>0</v>
      </c>
      <c r="AE187" s="71">
        <f t="shared" si="141"/>
        <v>0</v>
      </c>
      <c r="AF187" s="71">
        <f t="shared" si="151"/>
        <v>0</v>
      </c>
      <c r="AG187" s="72" t="str">
        <f>IF(F187="","",IF(V187="",申込書!$AB$6,LEFT(V187,2)&amp;RIGHT(V187,3)))</f>
        <v/>
      </c>
      <c r="AH187" s="72" t="str">
        <f t="shared" si="152"/>
        <v/>
      </c>
      <c r="AI187" s="72" t="str">
        <f t="shared" si="153"/>
        <v/>
      </c>
      <c r="AJ187" s="73"/>
      <c r="AQ187" s="40">
        <v>180</v>
      </c>
      <c r="AR187" s="40">
        <f t="shared" si="150"/>
        <v>0</v>
      </c>
      <c r="AS187" s="40" t="str">
        <f t="shared" si="116"/>
        <v/>
      </c>
      <c r="AT187" s="56">
        <f t="shared" si="125"/>
        <v>0</v>
      </c>
      <c r="AU187" s="56" t="str">
        <f t="shared" si="128"/>
        <v/>
      </c>
      <c r="AV187" s="56" t="str">
        <f t="shared" si="117"/>
        <v/>
      </c>
      <c r="AW187" s="56">
        <f t="shared" si="129"/>
        <v>10</v>
      </c>
      <c r="AX187" s="56">
        <f t="shared" si="130"/>
        <v>5</v>
      </c>
      <c r="AY187" s="56">
        <v>5</v>
      </c>
      <c r="AZ187" s="56" t="str">
        <f t="shared" si="126"/>
        <v xml:space="preserve"> </v>
      </c>
      <c r="BA187" s="56">
        <v>180</v>
      </c>
      <c r="BB187" s="56" t="str">
        <f t="shared" si="131"/>
        <v/>
      </c>
      <c r="BC187" s="56" t="str">
        <f t="shared" si="132"/>
        <v>19000100</v>
      </c>
      <c r="BD187" s="56" t="str">
        <f t="shared" si="118"/>
        <v/>
      </c>
      <c r="BE187" s="56" t="str">
        <f t="shared" si="119"/>
        <v/>
      </c>
      <c r="BF187" s="56" t="str">
        <f t="shared" si="127"/>
        <v/>
      </c>
      <c r="BG187" s="56">
        <f t="shared" si="133"/>
        <v>0</v>
      </c>
      <c r="BH187" s="56">
        <f t="shared" si="134"/>
        <v>0</v>
      </c>
      <c r="BI187" s="56" t="str">
        <f t="shared" si="142"/>
        <v/>
      </c>
      <c r="BJ187" s="41" t="str">
        <f t="shared" si="143"/>
        <v/>
      </c>
      <c r="BK187" s="41" t="str">
        <f t="shared" si="144"/>
        <v/>
      </c>
      <c r="BL187" s="41" t="str">
        <f t="shared" si="135"/>
        <v/>
      </c>
      <c r="BM187" s="41" t="str">
        <f t="shared" si="145"/>
        <v/>
      </c>
      <c r="BN187" s="41" t="str">
        <f t="shared" si="146"/>
        <v/>
      </c>
      <c r="BO187" s="41">
        <f t="shared" si="120"/>
        <v>0</v>
      </c>
      <c r="BP187" s="41" t="str">
        <f t="shared" si="147"/>
        <v/>
      </c>
      <c r="BQ187" s="41" t="str">
        <f t="shared" si="148"/>
        <v/>
      </c>
      <c r="BR187" s="41">
        <f t="shared" si="121"/>
        <v>0</v>
      </c>
      <c r="BS187" s="41" t="str">
        <f t="shared" si="154"/>
        <v/>
      </c>
      <c r="BT187" s="41" t="str">
        <f t="shared" si="155"/>
        <v/>
      </c>
      <c r="BU187" s="85" t="str">
        <f t="shared" si="136"/>
        <v>999:99.99</v>
      </c>
      <c r="BV187" s="85" t="str">
        <f t="shared" si="137"/>
        <v>999:99.99</v>
      </c>
      <c r="BW187" s="85" t="str">
        <f t="shared" si="149"/>
        <v>999:99.99</v>
      </c>
      <c r="BX187" s="89" t="str">
        <f t="shared" si="156"/>
        <v>1980/1/1</v>
      </c>
    </row>
    <row r="188" spans="1:76" ht="24.75" customHeight="1" x14ac:dyDescent="0.15">
      <c r="A188" s="120" t="str">
        <f t="shared" si="122"/>
        <v/>
      </c>
      <c r="B188" s="64"/>
      <c r="C188" s="65"/>
      <c r="D188" s="65"/>
      <c r="E188" s="65"/>
      <c r="F188" s="66"/>
      <c r="G188" s="66"/>
      <c r="H188" s="66"/>
      <c r="I188" s="66"/>
      <c r="J188" s="66"/>
      <c r="K188" s="67"/>
      <c r="L188" s="67"/>
      <c r="M188" s="66"/>
      <c r="N188" s="67"/>
      <c r="O188" s="67"/>
      <c r="P188" s="66"/>
      <c r="Q188" s="66"/>
      <c r="R188" s="66"/>
      <c r="S188" s="66"/>
      <c r="T188" s="66"/>
      <c r="U188" s="67"/>
      <c r="V188" s="68"/>
      <c r="W188" s="67"/>
      <c r="X188" s="147" t="str">
        <f t="shared" si="138"/>
        <v/>
      </c>
      <c r="Y188" s="138"/>
      <c r="Z188" s="120" t="str">
        <f t="shared" si="139"/>
        <v/>
      </c>
      <c r="AA188" s="12"/>
      <c r="AB188" s="71">
        <f t="shared" si="123"/>
        <v>0</v>
      </c>
      <c r="AC188" s="71">
        <f t="shared" si="124"/>
        <v>0</v>
      </c>
      <c r="AD188" s="71">
        <f t="shared" si="140"/>
        <v>0</v>
      </c>
      <c r="AE188" s="71">
        <f t="shared" si="141"/>
        <v>0</v>
      </c>
      <c r="AF188" s="71">
        <f t="shared" si="151"/>
        <v>0</v>
      </c>
      <c r="AG188" s="72" t="str">
        <f>IF(F188="","",IF(V188="",申込書!$AB$6,LEFT(V188,2)&amp;RIGHT(V188,3)))</f>
        <v/>
      </c>
      <c r="AH188" s="72" t="str">
        <f t="shared" si="152"/>
        <v/>
      </c>
      <c r="AI188" s="72" t="str">
        <f t="shared" si="153"/>
        <v/>
      </c>
      <c r="AJ188" s="73"/>
      <c r="AQ188" s="40">
        <v>181</v>
      </c>
      <c r="AR188" s="40">
        <f t="shared" si="150"/>
        <v>0</v>
      </c>
      <c r="AS188" s="40" t="str">
        <f t="shared" si="116"/>
        <v/>
      </c>
      <c r="AT188" s="56">
        <f t="shared" si="125"/>
        <v>0</v>
      </c>
      <c r="AU188" s="56" t="str">
        <f t="shared" si="128"/>
        <v/>
      </c>
      <c r="AV188" s="56" t="str">
        <f t="shared" si="117"/>
        <v/>
      </c>
      <c r="AW188" s="56">
        <f t="shared" si="129"/>
        <v>10</v>
      </c>
      <c r="AX188" s="56">
        <f t="shared" si="130"/>
        <v>5</v>
      </c>
      <c r="AY188" s="56">
        <v>5</v>
      </c>
      <c r="AZ188" s="56" t="str">
        <f t="shared" si="126"/>
        <v xml:space="preserve"> </v>
      </c>
      <c r="BA188" s="56">
        <v>181</v>
      </c>
      <c r="BB188" s="56" t="str">
        <f t="shared" si="131"/>
        <v/>
      </c>
      <c r="BC188" s="56" t="str">
        <f t="shared" si="132"/>
        <v>19000100</v>
      </c>
      <c r="BD188" s="56" t="str">
        <f t="shared" si="118"/>
        <v/>
      </c>
      <c r="BE188" s="56" t="str">
        <f t="shared" si="119"/>
        <v/>
      </c>
      <c r="BF188" s="56" t="str">
        <f t="shared" si="127"/>
        <v/>
      </c>
      <c r="BG188" s="56">
        <f t="shared" si="133"/>
        <v>0</v>
      </c>
      <c r="BH188" s="56">
        <f t="shared" si="134"/>
        <v>0</v>
      </c>
      <c r="BI188" s="56" t="str">
        <f t="shared" si="142"/>
        <v/>
      </c>
      <c r="BJ188" s="41" t="str">
        <f t="shared" si="143"/>
        <v/>
      </c>
      <c r="BK188" s="41" t="str">
        <f t="shared" si="144"/>
        <v/>
      </c>
      <c r="BL188" s="41" t="str">
        <f t="shared" si="135"/>
        <v/>
      </c>
      <c r="BM188" s="41" t="str">
        <f t="shared" si="145"/>
        <v/>
      </c>
      <c r="BN188" s="41" t="str">
        <f t="shared" si="146"/>
        <v/>
      </c>
      <c r="BO188" s="41">
        <f t="shared" si="120"/>
        <v>0</v>
      </c>
      <c r="BP188" s="41" t="str">
        <f t="shared" si="147"/>
        <v/>
      </c>
      <c r="BQ188" s="41" t="str">
        <f t="shared" si="148"/>
        <v/>
      </c>
      <c r="BR188" s="41">
        <f t="shared" si="121"/>
        <v>0</v>
      </c>
      <c r="BS188" s="41" t="str">
        <f t="shared" si="154"/>
        <v/>
      </c>
      <c r="BT188" s="41" t="str">
        <f t="shared" si="155"/>
        <v/>
      </c>
      <c r="BU188" s="85" t="str">
        <f t="shared" si="136"/>
        <v>999:99.99</v>
      </c>
      <c r="BV188" s="85" t="str">
        <f t="shared" si="137"/>
        <v>999:99.99</v>
      </c>
      <c r="BW188" s="85" t="str">
        <f t="shared" si="149"/>
        <v>999:99.99</v>
      </c>
      <c r="BX188" s="89" t="str">
        <f t="shared" si="156"/>
        <v>1980/1/1</v>
      </c>
    </row>
    <row r="189" spans="1:76" ht="24.75" customHeight="1" x14ac:dyDescent="0.15">
      <c r="A189" s="120" t="str">
        <f t="shared" si="122"/>
        <v/>
      </c>
      <c r="B189" s="64"/>
      <c r="C189" s="65"/>
      <c r="D189" s="65"/>
      <c r="E189" s="65"/>
      <c r="F189" s="66"/>
      <c r="G189" s="66"/>
      <c r="H189" s="66"/>
      <c r="I189" s="66"/>
      <c r="J189" s="66"/>
      <c r="K189" s="67"/>
      <c r="L189" s="67"/>
      <c r="M189" s="66"/>
      <c r="N189" s="67"/>
      <c r="O189" s="67"/>
      <c r="P189" s="66"/>
      <c r="Q189" s="66"/>
      <c r="R189" s="66"/>
      <c r="S189" s="66"/>
      <c r="T189" s="66"/>
      <c r="U189" s="67"/>
      <c r="V189" s="68"/>
      <c r="W189" s="67"/>
      <c r="X189" s="147" t="str">
        <f t="shared" si="138"/>
        <v/>
      </c>
      <c r="Y189" s="138"/>
      <c r="Z189" s="120" t="str">
        <f t="shared" si="139"/>
        <v/>
      </c>
      <c r="AA189" s="12"/>
      <c r="AB189" s="71">
        <f t="shared" si="123"/>
        <v>0</v>
      </c>
      <c r="AC189" s="71">
        <f t="shared" si="124"/>
        <v>0</v>
      </c>
      <c r="AD189" s="71">
        <f t="shared" si="140"/>
        <v>0</v>
      </c>
      <c r="AE189" s="71">
        <f t="shared" si="141"/>
        <v>0</v>
      </c>
      <c r="AF189" s="71">
        <f t="shared" si="151"/>
        <v>0</v>
      </c>
      <c r="AG189" s="72" t="str">
        <f>IF(F189="","",IF(V189="",申込書!$AB$6,LEFT(V189,2)&amp;RIGHT(V189,3)))</f>
        <v/>
      </c>
      <c r="AH189" s="72" t="str">
        <f t="shared" si="152"/>
        <v/>
      </c>
      <c r="AI189" s="72" t="str">
        <f t="shared" si="153"/>
        <v/>
      </c>
      <c r="AJ189" s="73"/>
      <c r="AQ189" s="40">
        <v>182</v>
      </c>
      <c r="AR189" s="40">
        <f t="shared" si="150"/>
        <v>0</v>
      </c>
      <c r="AS189" s="40" t="str">
        <f t="shared" si="116"/>
        <v/>
      </c>
      <c r="AT189" s="56">
        <f t="shared" si="125"/>
        <v>0</v>
      </c>
      <c r="AU189" s="56" t="str">
        <f t="shared" si="128"/>
        <v/>
      </c>
      <c r="AV189" s="56" t="str">
        <f t="shared" si="117"/>
        <v/>
      </c>
      <c r="AW189" s="56">
        <f t="shared" si="129"/>
        <v>10</v>
      </c>
      <c r="AX189" s="56">
        <f t="shared" si="130"/>
        <v>5</v>
      </c>
      <c r="AY189" s="56">
        <v>5</v>
      </c>
      <c r="AZ189" s="56" t="str">
        <f t="shared" si="126"/>
        <v xml:space="preserve"> </v>
      </c>
      <c r="BA189" s="56">
        <v>182</v>
      </c>
      <c r="BB189" s="56" t="str">
        <f t="shared" si="131"/>
        <v/>
      </c>
      <c r="BC189" s="56" t="str">
        <f t="shared" si="132"/>
        <v>19000100</v>
      </c>
      <c r="BD189" s="56" t="str">
        <f t="shared" si="118"/>
        <v/>
      </c>
      <c r="BE189" s="56" t="str">
        <f t="shared" si="119"/>
        <v/>
      </c>
      <c r="BF189" s="56" t="str">
        <f t="shared" si="127"/>
        <v/>
      </c>
      <c r="BG189" s="56">
        <f t="shared" si="133"/>
        <v>0</v>
      </c>
      <c r="BH189" s="56">
        <f t="shared" si="134"/>
        <v>0</v>
      </c>
      <c r="BI189" s="56" t="str">
        <f t="shared" si="142"/>
        <v/>
      </c>
      <c r="BJ189" s="41" t="str">
        <f t="shared" si="143"/>
        <v/>
      </c>
      <c r="BK189" s="41" t="str">
        <f t="shared" si="144"/>
        <v/>
      </c>
      <c r="BL189" s="41" t="str">
        <f t="shared" si="135"/>
        <v/>
      </c>
      <c r="BM189" s="41" t="str">
        <f t="shared" si="145"/>
        <v/>
      </c>
      <c r="BN189" s="41" t="str">
        <f t="shared" si="146"/>
        <v/>
      </c>
      <c r="BO189" s="41">
        <f t="shared" si="120"/>
        <v>0</v>
      </c>
      <c r="BP189" s="41" t="str">
        <f t="shared" si="147"/>
        <v/>
      </c>
      <c r="BQ189" s="41" t="str">
        <f t="shared" si="148"/>
        <v/>
      </c>
      <c r="BR189" s="41">
        <f t="shared" si="121"/>
        <v>0</v>
      </c>
      <c r="BS189" s="41" t="str">
        <f t="shared" si="154"/>
        <v/>
      </c>
      <c r="BT189" s="41" t="str">
        <f t="shared" si="155"/>
        <v/>
      </c>
      <c r="BU189" s="85" t="str">
        <f t="shared" si="136"/>
        <v>999:99.99</v>
      </c>
      <c r="BV189" s="85" t="str">
        <f t="shared" si="137"/>
        <v>999:99.99</v>
      </c>
      <c r="BW189" s="85" t="str">
        <f t="shared" si="149"/>
        <v>999:99.99</v>
      </c>
      <c r="BX189" s="89" t="str">
        <f t="shared" si="156"/>
        <v>1980/1/1</v>
      </c>
    </row>
    <row r="190" spans="1:76" ht="24.75" customHeight="1" x14ac:dyDescent="0.15">
      <c r="A190" s="120" t="str">
        <f t="shared" si="122"/>
        <v/>
      </c>
      <c r="B190" s="64"/>
      <c r="C190" s="65"/>
      <c r="D190" s="65"/>
      <c r="E190" s="65"/>
      <c r="F190" s="66"/>
      <c r="G190" s="66"/>
      <c r="H190" s="66"/>
      <c r="I190" s="66"/>
      <c r="J190" s="66"/>
      <c r="K190" s="67"/>
      <c r="L190" s="67"/>
      <c r="M190" s="66"/>
      <c r="N190" s="67"/>
      <c r="O190" s="67"/>
      <c r="P190" s="66"/>
      <c r="Q190" s="66"/>
      <c r="R190" s="66"/>
      <c r="S190" s="66"/>
      <c r="T190" s="66"/>
      <c r="U190" s="67"/>
      <c r="V190" s="68"/>
      <c r="W190" s="67"/>
      <c r="X190" s="147" t="str">
        <f t="shared" si="138"/>
        <v/>
      </c>
      <c r="Y190" s="138"/>
      <c r="Z190" s="120" t="str">
        <f t="shared" si="139"/>
        <v/>
      </c>
      <c r="AA190" s="12"/>
      <c r="AB190" s="71">
        <f t="shared" si="123"/>
        <v>0</v>
      </c>
      <c r="AC190" s="71">
        <f t="shared" si="124"/>
        <v>0</v>
      </c>
      <c r="AD190" s="71">
        <f t="shared" si="140"/>
        <v>0</v>
      </c>
      <c r="AE190" s="71">
        <f t="shared" si="141"/>
        <v>0</v>
      </c>
      <c r="AF190" s="71">
        <f t="shared" si="151"/>
        <v>0</v>
      </c>
      <c r="AG190" s="72" t="str">
        <f>IF(F190="","",IF(V190="",申込書!$AB$6,LEFT(V190,2)&amp;RIGHT(V190,3)))</f>
        <v/>
      </c>
      <c r="AH190" s="72" t="str">
        <f t="shared" si="152"/>
        <v/>
      </c>
      <c r="AI190" s="72" t="str">
        <f t="shared" si="153"/>
        <v/>
      </c>
      <c r="AJ190" s="73"/>
      <c r="AQ190" s="40">
        <v>183</v>
      </c>
      <c r="AR190" s="40">
        <f t="shared" si="150"/>
        <v>0</v>
      </c>
      <c r="AS190" s="40" t="str">
        <f t="shared" si="116"/>
        <v/>
      </c>
      <c r="AT190" s="56">
        <f t="shared" si="125"/>
        <v>0</v>
      </c>
      <c r="AU190" s="56" t="str">
        <f t="shared" si="128"/>
        <v/>
      </c>
      <c r="AV190" s="56" t="str">
        <f t="shared" si="117"/>
        <v/>
      </c>
      <c r="AW190" s="56">
        <f t="shared" si="129"/>
        <v>10</v>
      </c>
      <c r="AX190" s="56">
        <f t="shared" si="130"/>
        <v>5</v>
      </c>
      <c r="AY190" s="56">
        <v>5</v>
      </c>
      <c r="AZ190" s="56" t="str">
        <f t="shared" si="126"/>
        <v xml:space="preserve"> </v>
      </c>
      <c r="BA190" s="56">
        <v>183</v>
      </c>
      <c r="BB190" s="56" t="str">
        <f t="shared" si="131"/>
        <v/>
      </c>
      <c r="BC190" s="56" t="str">
        <f t="shared" si="132"/>
        <v>19000100</v>
      </c>
      <c r="BD190" s="56" t="str">
        <f t="shared" si="118"/>
        <v/>
      </c>
      <c r="BE190" s="56" t="str">
        <f t="shared" si="119"/>
        <v/>
      </c>
      <c r="BF190" s="56" t="str">
        <f t="shared" si="127"/>
        <v/>
      </c>
      <c r="BG190" s="56">
        <f t="shared" si="133"/>
        <v>0</v>
      </c>
      <c r="BH190" s="56">
        <f t="shared" si="134"/>
        <v>0</v>
      </c>
      <c r="BI190" s="56" t="str">
        <f t="shared" si="142"/>
        <v/>
      </c>
      <c r="BJ190" s="41" t="str">
        <f t="shared" si="143"/>
        <v/>
      </c>
      <c r="BK190" s="41" t="str">
        <f t="shared" si="144"/>
        <v/>
      </c>
      <c r="BL190" s="41" t="str">
        <f t="shared" si="135"/>
        <v/>
      </c>
      <c r="BM190" s="41" t="str">
        <f t="shared" si="145"/>
        <v/>
      </c>
      <c r="BN190" s="41" t="str">
        <f t="shared" si="146"/>
        <v/>
      </c>
      <c r="BO190" s="41">
        <f t="shared" si="120"/>
        <v>0</v>
      </c>
      <c r="BP190" s="41" t="str">
        <f t="shared" si="147"/>
        <v/>
      </c>
      <c r="BQ190" s="41" t="str">
        <f t="shared" si="148"/>
        <v/>
      </c>
      <c r="BR190" s="41">
        <f t="shared" si="121"/>
        <v>0</v>
      </c>
      <c r="BS190" s="41" t="str">
        <f t="shared" si="154"/>
        <v/>
      </c>
      <c r="BT190" s="41" t="str">
        <f t="shared" si="155"/>
        <v/>
      </c>
      <c r="BU190" s="85" t="str">
        <f t="shared" si="136"/>
        <v>999:99.99</v>
      </c>
      <c r="BV190" s="85" t="str">
        <f t="shared" si="137"/>
        <v>999:99.99</v>
      </c>
      <c r="BW190" s="85" t="str">
        <f t="shared" si="149"/>
        <v>999:99.99</v>
      </c>
      <c r="BX190" s="89" t="str">
        <f t="shared" si="156"/>
        <v>1980/1/1</v>
      </c>
    </row>
    <row r="191" spans="1:76" ht="24.75" customHeight="1" x14ac:dyDescent="0.15">
      <c r="A191" s="120" t="str">
        <f t="shared" si="122"/>
        <v/>
      </c>
      <c r="B191" s="64"/>
      <c r="C191" s="65"/>
      <c r="D191" s="65"/>
      <c r="E191" s="65"/>
      <c r="F191" s="66"/>
      <c r="G191" s="66"/>
      <c r="H191" s="66"/>
      <c r="I191" s="66"/>
      <c r="J191" s="66"/>
      <c r="K191" s="67"/>
      <c r="L191" s="67"/>
      <c r="M191" s="66"/>
      <c r="N191" s="67"/>
      <c r="O191" s="67"/>
      <c r="P191" s="66"/>
      <c r="Q191" s="66"/>
      <c r="R191" s="66"/>
      <c r="S191" s="66"/>
      <c r="T191" s="66"/>
      <c r="U191" s="67"/>
      <c r="V191" s="68"/>
      <c r="W191" s="67"/>
      <c r="X191" s="147" t="str">
        <f t="shared" si="138"/>
        <v/>
      </c>
      <c r="Y191" s="138"/>
      <c r="Z191" s="120" t="str">
        <f t="shared" si="139"/>
        <v/>
      </c>
      <c r="AA191" s="12"/>
      <c r="AB191" s="71">
        <f t="shared" si="123"/>
        <v>0</v>
      </c>
      <c r="AC191" s="71">
        <f t="shared" si="124"/>
        <v>0</v>
      </c>
      <c r="AD191" s="71">
        <f t="shared" si="140"/>
        <v>0</v>
      </c>
      <c r="AE191" s="71">
        <f t="shared" si="141"/>
        <v>0</v>
      </c>
      <c r="AF191" s="71">
        <f t="shared" si="151"/>
        <v>0</v>
      </c>
      <c r="AG191" s="72" t="str">
        <f>IF(F191="","",IF(V191="",申込書!$AB$6,LEFT(V191,2)&amp;RIGHT(V191,3)))</f>
        <v/>
      </c>
      <c r="AH191" s="72" t="str">
        <f t="shared" si="152"/>
        <v/>
      </c>
      <c r="AI191" s="72" t="str">
        <f t="shared" si="153"/>
        <v/>
      </c>
      <c r="AJ191" s="73"/>
      <c r="AQ191" s="40">
        <v>184</v>
      </c>
      <c r="AR191" s="40">
        <f t="shared" si="150"/>
        <v>0</v>
      </c>
      <c r="AS191" s="40" t="str">
        <f t="shared" si="116"/>
        <v/>
      </c>
      <c r="AT191" s="56">
        <f t="shared" si="125"/>
        <v>0</v>
      </c>
      <c r="AU191" s="56" t="str">
        <f t="shared" si="128"/>
        <v/>
      </c>
      <c r="AV191" s="56" t="str">
        <f t="shared" si="117"/>
        <v/>
      </c>
      <c r="AW191" s="56">
        <f t="shared" si="129"/>
        <v>10</v>
      </c>
      <c r="AX191" s="56">
        <f t="shared" si="130"/>
        <v>5</v>
      </c>
      <c r="AY191" s="56">
        <v>5</v>
      </c>
      <c r="AZ191" s="56" t="str">
        <f t="shared" si="126"/>
        <v xml:space="preserve"> </v>
      </c>
      <c r="BA191" s="56">
        <v>184</v>
      </c>
      <c r="BB191" s="56" t="str">
        <f t="shared" si="131"/>
        <v/>
      </c>
      <c r="BC191" s="56" t="str">
        <f t="shared" si="132"/>
        <v>19000100</v>
      </c>
      <c r="BD191" s="56" t="str">
        <f t="shared" si="118"/>
        <v/>
      </c>
      <c r="BE191" s="56" t="str">
        <f t="shared" si="119"/>
        <v/>
      </c>
      <c r="BF191" s="56" t="str">
        <f t="shared" si="127"/>
        <v/>
      </c>
      <c r="BG191" s="56">
        <f t="shared" si="133"/>
        <v>0</v>
      </c>
      <c r="BH191" s="56">
        <f t="shared" si="134"/>
        <v>0</v>
      </c>
      <c r="BI191" s="56" t="str">
        <f t="shared" si="142"/>
        <v/>
      </c>
      <c r="BJ191" s="41" t="str">
        <f t="shared" si="143"/>
        <v/>
      </c>
      <c r="BK191" s="41" t="str">
        <f t="shared" si="144"/>
        <v/>
      </c>
      <c r="BL191" s="41" t="str">
        <f t="shared" si="135"/>
        <v/>
      </c>
      <c r="BM191" s="41" t="str">
        <f t="shared" si="145"/>
        <v/>
      </c>
      <c r="BN191" s="41" t="str">
        <f t="shared" si="146"/>
        <v/>
      </c>
      <c r="BO191" s="41">
        <f t="shared" si="120"/>
        <v>0</v>
      </c>
      <c r="BP191" s="41" t="str">
        <f t="shared" si="147"/>
        <v/>
      </c>
      <c r="BQ191" s="41" t="str">
        <f t="shared" si="148"/>
        <v/>
      </c>
      <c r="BR191" s="41">
        <f t="shared" si="121"/>
        <v>0</v>
      </c>
      <c r="BS191" s="41" t="str">
        <f t="shared" si="154"/>
        <v/>
      </c>
      <c r="BT191" s="41" t="str">
        <f t="shared" si="155"/>
        <v/>
      </c>
      <c r="BU191" s="85" t="str">
        <f t="shared" si="136"/>
        <v>999:99.99</v>
      </c>
      <c r="BV191" s="85" t="str">
        <f t="shared" si="137"/>
        <v>999:99.99</v>
      </c>
      <c r="BW191" s="85" t="str">
        <f t="shared" si="149"/>
        <v>999:99.99</v>
      </c>
      <c r="BX191" s="89" t="str">
        <f t="shared" si="156"/>
        <v>1980/1/1</v>
      </c>
    </row>
    <row r="192" spans="1:76" ht="24.75" customHeight="1" x14ac:dyDescent="0.15">
      <c r="A192" s="120" t="str">
        <f t="shared" si="122"/>
        <v/>
      </c>
      <c r="B192" s="64"/>
      <c r="C192" s="65"/>
      <c r="D192" s="65"/>
      <c r="E192" s="65"/>
      <c r="F192" s="66"/>
      <c r="G192" s="66"/>
      <c r="H192" s="66"/>
      <c r="I192" s="66"/>
      <c r="J192" s="66"/>
      <c r="K192" s="67"/>
      <c r="L192" s="67"/>
      <c r="M192" s="66"/>
      <c r="N192" s="67"/>
      <c r="O192" s="67"/>
      <c r="P192" s="66"/>
      <c r="Q192" s="66"/>
      <c r="R192" s="66"/>
      <c r="S192" s="66"/>
      <c r="T192" s="66"/>
      <c r="U192" s="67"/>
      <c r="V192" s="68"/>
      <c r="W192" s="67"/>
      <c r="X192" s="147" t="str">
        <f t="shared" si="138"/>
        <v/>
      </c>
      <c r="Y192" s="138"/>
      <c r="Z192" s="120" t="str">
        <f t="shared" si="139"/>
        <v/>
      </c>
      <c r="AA192" s="12"/>
      <c r="AB192" s="71">
        <f t="shared" si="123"/>
        <v>0</v>
      </c>
      <c r="AC192" s="71">
        <f t="shared" si="124"/>
        <v>0</v>
      </c>
      <c r="AD192" s="71">
        <f t="shared" si="140"/>
        <v>0</v>
      </c>
      <c r="AE192" s="71">
        <f t="shared" si="141"/>
        <v>0</v>
      </c>
      <c r="AF192" s="71">
        <f t="shared" si="151"/>
        <v>0</v>
      </c>
      <c r="AG192" s="72" t="str">
        <f>IF(F192="","",IF(V192="",申込書!$AB$6,LEFT(V192,2)&amp;RIGHT(V192,3)))</f>
        <v/>
      </c>
      <c r="AH192" s="72" t="str">
        <f t="shared" si="152"/>
        <v/>
      </c>
      <c r="AI192" s="72" t="str">
        <f t="shared" si="153"/>
        <v/>
      </c>
      <c r="AJ192" s="73"/>
      <c r="AQ192" s="40">
        <v>185</v>
      </c>
      <c r="AR192" s="40">
        <f t="shared" si="150"/>
        <v>0</v>
      </c>
      <c r="AS192" s="40" t="str">
        <f t="shared" si="116"/>
        <v/>
      </c>
      <c r="AT192" s="56">
        <f t="shared" si="125"/>
        <v>0</v>
      </c>
      <c r="AU192" s="56" t="str">
        <f t="shared" si="128"/>
        <v/>
      </c>
      <c r="AV192" s="56" t="str">
        <f t="shared" si="117"/>
        <v/>
      </c>
      <c r="AW192" s="56">
        <f t="shared" si="129"/>
        <v>10</v>
      </c>
      <c r="AX192" s="56">
        <f t="shared" si="130"/>
        <v>5</v>
      </c>
      <c r="AY192" s="56">
        <v>5</v>
      </c>
      <c r="AZ192" s="56" t="str">
        <f t="shared" si="126"/>
        <v xml:space="preserve"> </v>
      </c>
      <c r="BA192" s="56">
        <v>185</v>
      </c>
      <c r="BB192" s="56" t="str">
        <f t="shared" si="131"/>
        <v/>
      </c>
      <c r="BC192" s="56" t="str">
        <f t="shared" si="132"/>
        <v>19000100</v>
      </c>
      <c r="BD192" s="56" t="str">
        <f t="shared" si="118"/>
        <v/>
      </c>
      <c r="BE192" s="56" t="str">
        <f t="shared" si="119"/>
        <v/>
      </c>
      <c r="BF192" s="56" t="str">
        <f t="shared" si="127"/>
        <v/>
      </c>
      <c r="BG192" s="56">
        <f t="shared" si="133"/>
        <v>0</v>
      </c>
      <c r="BH192" s="56">
        <f t="shared" si="134"/>
        <v>0</v>
      </c>
      <c r="BI192" s="56" t="str">
        <f t="shared" si="142"/>
        <v/>
      </c>
      <c r="BJ192" s="41" t="str">
        <f t="shared" si="143"/>
        <v/>
      </c>
      <c r="BK192" s="41" t="str">
        <f t="shared" si="144"/>
        <v/>
      </c>
      <c r="BL192" s="41" t="str">
        <f t="shared" si="135"/>
        <v/>
      </c>
      <c r="BM192" s="41" t="str">
        <f t="shared" si="145"/>
        <v/>
      </c>
      <c r="BN192" s="41" t="str">
        <f t="shared" si="146"/>
        <v/>
      </c>
      <c r="BO192" s="41">
        <f t="shared" si="120"/>
        <v>0</v>
      </c>
      <c r="BP192" s="41" t="str">
        <f t="shared" si="147"/>
        <v/>
      </c>
      <c r="BQ192" s="41" t="str">
        <f t="shared" si="148"/>
        <v/>
      </c>
      <c r="BR192" s="41">
        <f t="shared" si="121"/>
        <v>0</v>
      </c>
      <c r="BS192" s="41" t="str">
        <f t="shared" si="154"/>
        <v/>
      </c>
      <c r="BT192" s="41" t="str">
        <f t="shared" si="155"/>
        <v/>
      </c>
      <c r="BU192" s="85" t="str">
        <f t="shared" si="136"/>
        <v>999:99.99</v>
      </c>
      <c r="BV192" s="85" t="str">
        <f t="shared" si="137"/>
        <v>999:99.99</v>
      </c>
      <c r="BW192" s="85" t="str">
        <f t="shared" si="149"/>
        <v>999:99.99</v>
      </c>
      <c r="BX192" s="89" t="str">
        <f t="shared" si="156"/>
        <v>1980/1/1</v>
      </c>
    </row>
    <row r="193" spans="1:76" ht="24.75" customHeight="1" x14ac:dyDescent="0.15">
      <c r="A193" s="120" t="str">
        <f t="shared" si="122"/>
        <v/>
      </c>
      <c r="B193" s="64"/>
      <c r="C193" s="65"/>
      <c r="D193" s="65"/>
      <c r="E193" s="65"/>
      <c r="F193" s="66"/>
      <c r="G193" s="66"/>
      <c r="H193" s="66"/>
      <c r="I193" s="66"/>
      <c r="J193" s="66"/>
      <c r="K193" s="67"/>
      <c r="L193" s="67"/>
      <c r="M193" s="66"/>
      <c r="N193" s="67"/>
      <c r="O193" s="67"/>
      <c r="P193" s="66"/>
      <c r="Q193" s="66"/>
      <c r="R193" s="66"/>
      <c r="S193" s="66"/>
      <c r="T193" s="66"/>
      <c r="U193" s="67"/>
      <c r="V193" s="68"/>
      <c r="W193" s="67"/>
      <c r="X193" s="147" t="str">
        <f t="shared" si="138"/>
        <v/>
      </c>
      <c r="Y193" s="138"/>
      <c r="Z193" s="120" t="str">
        <f t="shared" si="139"/>
        <v/>
      </c>
      <c r="AA193" s="12"/>
      <c r="AB193" s="71">
        <f t="shared" si="123"/>
        <v>0</v>
      </c>
      <c r="AC193" s="71">
        <f t="shared" si="124"/>
        <v>0</v>
      </c>
      <c r="AD193" s="71">
        <f t="shared" si="140"/>
        <v>0</v>
      </c>
      <c r="AE193" s="71">
        <f t="shared" si="141"/>
        <v>0</v>
      </c>
      <c r="AF193" s="71">
        <f t="shared" si="151"/>
        <v>0</v>
      </c>
      <c r="AG193" s="72" t="str">
        <f>IF(F193="","",IF(V193="",申込書!$AB$6,LEFT(V193,2)&amp;RIGHT(V193,3)))</f>
        <v/>
      </c>
      <c r="AH193" s="72" t="str">
        <f t="shared" si="152"/>
        <v/>
      </c>
      <c r="AI193" s="72" t="str">
        <f t="shared" si="153"/>
        <v/>
      </c>
      <c r="AJ193" s="73"/>
      <c r="AQ193" s="40">
        <v>186</v>
      </c>
      <c r="AR193" s="40">
        <f t="shared" si="150"/>
        <v>0</v>
      </c>
      <c r="AS193" s="40" t="str">
        <f t="shared" si="116"/>
        <v/>
      </c>
      <c r="AT193" s="56">
        <f t="shared" si="125"/>
        <v>0</v>
      </c>
      <c r="AU193" s="56" t="str">
        <f t="shared" si="128"/>
        <v/>
      </c>
      <c r="AV193" s="56" t="str">
        <f t="shared" si="117"/>
        <v/>
      </c>
      <c r="AW193" s="56">
        <f t="shared" si="129"/>
        <v>10</v>
      </c>
      <c r="AX193" s="56">
        <f t="shared" si="130"/>
        <v>5</v>
      </c>
      <c r="AY193" s="56">
        <v>5</v>
      </c>
      <c r="AZ193" s="56" t="str">
        <f t="shared" si="126"/>
        <v xml:space="preserve"> </v>
      </c>
      <c r="BA193" s="56">
        <v>186</v>
      </c>
      <c r="BB193" s="56" t="str">
        <f t="shared" si="131"/>
        <v/>
      </c>
      <c r="BC193" s="56" t="str">
        <f t="shared" si="132"/>
        <v>19000100</v>
      </c>
      <c r="BD193" s="56" t="str">
        <f t="shared" si="118"/>
        <v/>
      </c>
      <c r="BE193" s="56" t="str">
        <f t="shared" si="119"/>
        <v/>
      </c>
      <c r="BF193" s="56" t="str">
        <f t="shared" si="127"/>
        <v/>
      </c>
      <c r="BG193" s="56">
        <f t="shared" si="133"/>
        <v>0</v>
      </c>
      <c r="BH193" s="56">
        <f t="shared" si="134"/>
        <v>0</v>
      </c>
      <c r="BI193" s="56" t="str">
        <f t="shared" si="142"/>
        <v/>
      </c>
      <c r="BJ193" s="41" t="str">
        <f t="shared" si="143"/>
        <v/>
      </c>
      <c r="BK193" s="41" t="str">
        <f t="shared" si="144"/>
        <v/>
      </c>
      <c r="BL193" s="41" t="str">
        <f t="shared" si="135"/>
        <v/>
      </c>
      <c r="BM193" s="41" t="str">
        <f t="shared" si="145"/>
        <v/>
      </c>
      <c r="BN193" s="41" t="str">
        <f t="shared" si="146"/>
        <v/>
      </c>
      <c r="BO193" s="41">
        <f t="shared" si="120"/>
        <v>0</v>
      </c>
      <c r="BP193" s="41" t="str">
        <f t="shared" si="147"/>
        <v/>
      </c>
      <c r="BQ193" s="41" t="str">
        <f t="shared" si="148"/>
        <v/>
      </c>
      <c r="BR193" s="41">
        <f t="shared" si="121"/>
        <v>0</v>
      </c>
      <c r="BS193" s="41" t="str">
        <f t="shared" si="154"/>
        <v/>
      </c>
      <c r="BT193" s="41" t="str">
        <f t="shared" si="155"/>
        <v/>
      </c>
      <c r="BU193" s="85" t="str">
        <f t="shared" si="136"/>
        <v>999:99.99</v>
      </c>
      <c r="BV193" s="85" t="str">
        <f t="shared" si="137"/>
        <v>999:99.99</v>
      </c>
      <c r="BW193" s="85" t="str">
        <f t="shared" si="149"/>
        <v>999:99.99</v>
      </c>
      <c r="BX193" s="89" t="str">
        <f t="shared" si="156"/>
        <v>1980/1/1</v>
      </c>
    </row>
    <row r="194" spans="1:76" ht="24.75" customHeight="1" x14ac:dyDescent="0.15">
      <c r="A194" s="120" t="str">
        <f t="shared" si="122"/>
        <v/>
      </c>
      <c r="B194" s="64"/>
      <c r="C194" s="65"/>
      <c r="D194" s="65"/>
      <c r="E194" s="65"/>
      <c r="F194" s="66"/>
      <c r="G194" s="66"/>
      <c r="H194" s="66"/>
      <c r="I194" s="66"/>
      <c r="J194" s="66"/>
      <c r="K194" s="67"/>
      <c r="L194" s="67"/>
      <c r="M194" s="66"/>
      <c r="N194" s="67"/>
      <c r="O194" s="67"/>
      <c r="P194" s="66"/>
      <c r="Q194" s="66"/>
      <c r="R194" s="66"/>
      <c r="S194" s="66"/>
      <c r="T194" s="66"/>
      <c r="U194" s="67"/>
      <c r="V194" s="68"/>
      <c r="W194" s="67"/>
      <c r="X194" s="147" t="str">
        <f t="shared" si="138"/>
        <v/>
      </c>
      <c r="Y194" s="138"/>
      <c r="Z194" s="120" t="str">
        <f t="shared" si="139"/>
        <v/>
      </c>
      <c r="AA194" s="12"/>
      <c r="AB194" s="71">
        <f t="shared" si="123"/>
        <v>0</v>
      </c>
      <c r="AC194" s="71">
        <f t="shared" si="124"/>
        <v>0</v>
      </c>
      <c r="AD194" s="71">
        <f t="shared" si="140"/>
        <v>0</v>
      </c>
      <c r="AE194" s="71">
        <f t="shared" si="141"/>
        <v>0</v>
      </c>
      <c r="AF194" s="71">
        <f t="shared" si="151"/>
        <v>0</v>
      </c>
      <c r="AG194" s="72" t="str">
        <f>IF(F194="","",IF(V194="",申込書!$AB$6,LEFT(V194,2)&amp;RIGHT(V194,3)))</f>
        <v/>
      </c>
      <c r="AH194" s="72" t="str">
        <f t="shared" si="152"/>
        <v/>
      </c>
      <c r="AI194" s="72" t="str">
        <f t="shared" si="153"/>
        <v/>
      </c>
      <c r="AJ194" s="73"/>
      <c r="AQ194" s="40">
        <v>187</v>
      </c>
      <c r="AR194" s="40">
        <f t="shared" si="150"/>
        <v>0</v>
      </c>
      <c r="AS194" s="40" t="str">
        <f t="shared" si="116"/>
        <v/>
      </c>
      <c r="AT194" s="56">
        <f t="shared" si="125"/>
        <v>0</v>
      </c>
      <c r="AU194" s="56" t="str">
        <f t="shared" si="128"/>
        <v/>
      </c>
      <c r="AV194" s="56" t="str">
        <f t="shared" si="117"/>
        <v/>
      </c>
      <c r="AW194" s="56">
        <f t="shared" si="129"/>
        <v>10</v>
      </c>
      <c r="AX194" s="56">
        <f t="shared" si="130"/>
        <v>5</v>
      </c>
      <c r="AY194" s="56">
        <v>5</v>
      </c>
      <c r="AZ194" s="56" t="str">
        <f t="shared" si="126"/>
        <v xml:space="preserve"> </v>
      </c>
      <c r="BA194" s="56">
        <v>187</v>
      </c>
      <c r="BB194" s="56" t="str">
        <f t="shared" si="131"/>
        <v/>
      </c>
      <c r="BC194" s="56" t="str">
        <f t="shared" si="132"/>
        <v>19000100</v>
      </c>
      <c r="BD194" s="56" t="str">
        <f t="shared" si="118"/>
        <v/>
      </c>
      <c r="BE194" s="56" t="str">
        <f t="shared" si="119"/>
        <v/>
      </c>
      <c r="BF194" s="56" t="str">
        <f t="shared" si="127"/>
        <v/>
      </c>
      <c r="BG194" s="56">
        <f t="shared" si="133"/>
        <v>0</v>
      </c>
      <c r="BH194" s="56">
        <f t="shared" si="134"/>
        <v>0</v>
      </c>
      <c r="BI194" s="56" t="str">
        <f t="shared" si="142"/>
        <v/>
      </c>
      <c r="BJ194" s="41" t="str">
        <f t="shared" si="143"/>
        <v/>
      </c>
      <c r="BK194" s="41" t="str">
        <f t="shared" si="144"/>
        <v/>
      </c>
      <c r="BL194" s="41" t="str">
        <f t="shared" si="135"/>
        <v/>
      </c>
      <c r="BM194" s="41" t="str">
        <f t="shared" si="145"/>
        <v/>
      </c>
      <c r="BN194" s="41" t="str">
        <f t="shared" si="146"/>
        <v/>
      </c>
      <c r="BO194" s="41">
        <f t="shared" si="120"/>
        <v>0</v>
      </c>
      <c r="BP194" s="41" t="str">
        <f t="shared" si="147"/>
        <v/>
      </c>
      <c r="BQ194" s="41" t="str">
        <f t="shared" si="148"/>
        <v/>
      </c>
      <c r="BR194" s="41">
        <f t="shared" si="121"/>
        <v>0</v>
      </c>
      <c r="BS194" s="41" t="str">
        <f t="shared" si="154"/>
        <v/>
      </c>
      <c r="BT194" s="41" t="str">
        <f t="shared" si="155"/>
        <v/>
      </c>
      <c r="BU194" s="85" t="str">
        <f t="shared" si="136"/>
        <v>999:99.99</v>
      </c>
      <c r="BV194" s="85" t="str">
        <f t="shared" si="137"/>
        <v>999:99.99</v>
      </c>
      <c r="BW194" s="85" t="str">
        <f t="shared" si="149"/>
        <v>999:99.99</v>
      </c>
      <c r="BX194" s="89" t="str">
        <f t="shared" si="156"/>
        <v>1980/1/1</v>
      </c>
    </row>
    <row r="195" spans="1:76" ht="24.75" customHeight="1" x14ac:dyDescent="0.15">
      <c r="A195" s="120" t="str">
        <f t="shared" si="122"/>
        <v/>
      </c>
      <c r="B195" s="64"/>
      <c r="C195" s="65"/>
      <c r="D195" s="65"/>
      <c r="E195" s="65"/>
      <c r="F195" s="66"/>
      <c r="G195" s="66"/>
      <c r="H195" s="66"/>
      <c r="I195" s="66"/>
      <c r="J195" s="66"/>
      <c r="K195" s="67"/>
      <c r="L195" s="67"/>
      <c r="M195" s="66"/>
      <c r="N195" s="67"/>
      <c r="O195" s="67"/>
      <c r="P195" s="66"/>
      <c r="Q195" s="66"/>
      <c r="R195" s="66"/>
      <c r="S195" s="66"/>
      <c r="T195" s="66"/>
      <c r="U195" s="67"/>
      <c r="V195" s="68"/>
      <c r="W195" s="67"/>
      <c r="X195" s="147" t="str">
        <f t="shared" si="138"/>
        <v/>
      </c>
      <c r="Y195" s="138"/>
      <c r="Z195" s="120" t="str">
        <f t="shared" si="139"/>
        <v/>
      </c>
      <c r="AA195" s="12"/>
      <c r="AB195" s="71">
        <f t="shared" si="123"/>
        <v>0</v>
      </c>
      <c r="AC195" s="71">
        <f t="shared" si="124"/>
        <v>0</v>
      </c>
      <c r="AD195" s="71">
        <f t="shared" si="140"/>
        <v>0</v>
      </c>
      <c r="AE195" s="71">
        <f t="shared" si="141"/>
        <v>0</v>
      </c>
      <c r="AF195" s="71">
        <f t="shared" si="151"/>
        <v>0</v>
      </c>
      <c r="AG195" s="72" t="str">
        <f>IF(F195="","",IF(V195="",申込書!$AB$6,LEFT(V195,2)&amp;RIGHT(V195,3)))</f>
        <v/>
      </c>
      <c r="AH195" s="72" t="str">
        <f t="shared" si="152"/>
        <v/>
      </c>
      <c r="AI195" s="72" t="str">
        <f t="shared" si="153"/>
        <v/>
      </c>
      <c r="AJ195" s="73"/>
      <c r="AQ195" s="40">
        <v>188</v>
      </c>
      <c r="AR195" s="40">
        <f t="shared" si="150"/>
        <v>0</v>
      </c>
      <c r="AS195" s="40" t="str">
        <f t="shared" si="116"/>
        <v/>
      </c>
      <c r="AT195" s="56">
        <f t="shared" si="125"/>
        <v>0</v>
      </c>
      <c r="AU195" s="56" t="str">
        <f t="shared" si="128"/>
        <v/>
      </c>
      <c r="AV195" s="56" t="str">
        <f t="shared" si="117"/>
        <v/>
      </c>
      <c r="AW195" s="56">
        <f t="shared" si="129"/>
        <v>10</v>
      </c>
      <c r="AX195" s="56">
        <f t="shared" si="130"/>
        <v>5</v>
      </c>
      <c r="AY195" s="56">
        <v>5</v>
      </c>
      <c r="AZ195" s="56" t="str">
        <f t="shared" si="126"/>
        <v xml:space="preserve"> </v>
      </c>
      <c r="BA195" s="56">
        <v>188</v>
      </c>
      <c r="BB195" s="56" t="str">
        <f t="shared" si="131"/>
        <v/>
      </c>
      <c r="BC195" s="56" t="str">
        <f t="shared" si="132"/>
        <v>19000100</v>
      </c>
      <c r="BD195" s="56" t="str">
        <f t="shared" si="118"/>
        <v/>
      </c>
      <c r="BE195" s="56" t="str">
        <f t="shared" si="119"/>
        <v/>
      </c>
      <c r="BF195" s="56" t="str">
        <f t="shared" si="127"/>
        <v/>
      </c>
      <c r="BG195" s="56">
        <f t="shared" si="133"/>
        <v>0</v>
      </c>
      <c r="BH195" s="56">
        <f t="shared" si="134"/>
        <v>0</v>
      </c>
      <c r="BI195" s="56" t="str">
        <f t="shared" si="142"/>
        <v/>
      </c>
      <c r="BJ195" s="41" t="str">
        <f t="shared" si="143"/>
        <v/>
      </c>
      <c r="BK195" s="41" t="str">
        <f t="shared" si="144"/>
        <v/>
      </c>
      <c r="BL195" s="41" t="str">
        <f t="shared" si="135"/>
        <v/>
      </c>
      <c r="BM195" s="41" t="str">
        <f t="shared" si="145"/>
        <v/>
      </c>
      <c r="BN195" s="41" t="str">
        <f t="shared" si="146"/>
        <v/>
      </c>
      <c r="BO195" s="41">
        <f t="shared" si="120"/>
        <v>0</v>
      </c>
      <c r="BP195" s="41" t="str">
        <f t="shared" si="147"/>
        <v/>
      </c>
      <c r="BQ195" s="41" t="str">
        <f t="shared" si="148"/>
        <v/>
      </c>
      <c r="BR195" s="41">
        <f t="shared" si="121"/>
        <v>0</v>
      </c>
      <c r="BS195" s="41" t="str">
        <f t="shared" si="154"/>
        <v/>
      </c>
      <c r="BT195" s="41" t="str">
        <f t="shared" si="155"/>
        <v/>
      </c>
      <c r="BU195" s="85" t="str">
        <f t="shared" si="136"/>
        <v>999:99.99</v>
      </c>
      <c r="BV195" s="85" t="str">
        <f t="shared" si="137"/>
        <v>999:99.99</v>
      </c>
      <c r="BW195" s="85" t="str">
        <f t="shared" si="149"/>
        <v>999:99.99</v>
      </c>
      <c r="BX195" s="89" t="str">
        <f t="shared" si="156"/>
        <v>1980/1/1</v>
      </c>
    </row>
    <row r="196" spans="1:76" ht="24.75" customHeight="1" x14ac:dyDescent="0.15">
      <c r="A196" s="120" t="str">
        <f t="shared" si="122"/>
        <v/>
      </c>
      <c r="B196" s="64"/>
      <c r="C196" s="65"/>
      <c r="D196" s="65"/>
      <c r="E196" s="65"/>
      <c r="F196" s="66"/>
      <c r="G196" s="66"/>
      <c r="H196" s="66"/>
      <c r="I196" s="66"/>
      <c r="J196" s="66"/>
      <c r="K196" s="67"/>
      <c r="L196" s="67"/>
      <c r="M196" s="66"/>
      <c r="N196" s="67"/>
      <c r="O196" s="67"/>
      <c r="P196" s="66"/>
      <c r="Q196" s="66"/>
      <c r="R196" s="66"/>
      <c r="S196" s="66"/>
      <c r="T196" s="66"/>
      <c r="U196" s="67"/>
      <c r="V196" s="68"/>
      <c r="W196" s="67"/>
      <c r="X196" s="147" t="str">
        <f t="shared" si="138"/>
        <v/>
      </c>
      <c r="Y196" s="138"/>
      <c r="Z196" s="120" t="str">
        <f t="shared" si="139"/>
        <v/>
      </c>
      <c r="AA196" s="12"/>
      <c r="AB196" s="71">
        <f t="shared" si="123"/>
        <v>0</v>
      </c>
      <c r="AC196" s="71">
        <f t="shared" si="124"/>
        <v>0</v>
      </c>
      <c r="AD196" s="71">
        <f t="shared" si="140"/>
        <v>0</v>
      </c>
      <c r="AE196" s="71">
        <f t="shared" si="141"/>
        <v>0</v>
      </c>
      <c r="AF196" s="71">
        <f t="shared" si="151"/>
        <v>0</v>
      </c>
      <c r="AG196" s="72" t="str">
        <f>IF(F196="","",IF(V196="",申込書!$AB$6,LEFT(V196,2)&amp;RIGHT(V196,3)))</f>
        <v/>
      </c>
      <c r="AH196" s="72" t="str">
        <f t="shared" si="152"/>
        <v/>
      </c>
      <c r="AI196" s="72" t="str">
        <f t="shared" si="153"/>
        <v/>
      </c>
      <c r="AJ196" s="73"/>
      <c r="AQ196" s="40">
        <v>189</v>
      </c>
      <c r="AR196" s="40">
        <f t="shared" si="150"/>
        <v>0</v>
      </c>
      <c r="AS196" s="40" t="str">
        <f t="shared" si="116"/>
        <v/>
      </c>
      <c r="AT196" s="56">
        <f t="shared" si="125"/>
        <v>0</v>
      </c>
      <c r="AU196" s="56" t="str">
        <f t="shared" si="128"/>
        <v/>
      </c>
      <c r="AV196" s="56" t="str">
        <f t="shared" si="117"/>
        <v/>
      </c>
      <c r="AW196" s="56">
        <f t="shared" si="129"/>
        <v>10</v>
      </c>
      <c r="AX196" s="56">
        <f t="shared" si="130"/>
        <v>5</v>
      </c>
      <c r="AY196" s="56">
        <v>5</v>
      </c>
      <c r="AZ196" s="56" t="str">
        <f t="shared" si="126"/>
        <v xml:space="preserve"> </v>
      </c>
      <c r="BA196" s="56">
        <v>189</v>
      </c>
      <c r="BB196" s="56" t="str">
        <f t="shared" si="131"/>
        <v/>
      </c>
      <c r="BC196" s="56" t="str">
        <f t="shared" si="132"/>
        <v>19000100</v>
      </c>
      <c r="BD196" s="56" t="str">
        <f t="shared" si="118"/>
        <v/>
      </c>
      <c r="BE196" s="56" t="str">
        <f t="shared" si="119"/>
        <v/>
      </c>
      <c r="BF196" s="56" t="str">
        <f t="shared" si="127"/>
        <v/>
      </c>
      <c r="BG196" s="56">
        <f t="shared" si="133"/>
        <v>0</v>
      </c>
      <c r="BH196" s="56">
        <f t="shared" si="134"/>
        <v>0</v>
      </c>
      <c r="BI196" s="56" t="str">
        <f t="shared" si="142"/>
        <v/>
      </c>
      <c r="BJ196" s="41" t="str">
        <f t="shared" si="143"/>
        <v/>
      </c>
      <c r="BK196" s="41" t="str">
        <f t="shared" si="144"/>
        <v/>
      </c>
      <c r="BL196" s="41" t="str">
        <f t="shared" si="135"/>
        <v/>
      </c>
      <c r="BM196" s="41" t="str">
        <f t="shared" si="145"/>
        <v/>
      </c>
      <c r="BN196" s="41" t="str">
        <f t="shared" si="146"/>
        <v/>
      </c>
      <c r="BO196" s="41">
        <f t="shared" si="120"/>
        <v>0</v>
      </c>
      <c r="BP196" s="41" t="str">
        <f t="shared" si="147"/>
        <v/>
      </c>
      <c r="BQ196" s="41" t="str">
        <f t="shared" si="148"/>
        <v/>
      </c>
      <c r="BR196" s="41">
        <f t="shared" si="121"/>
        <v>0</v>
      </c>
      <c r="BS196" s="41" t="str">
        <f t="shared" si="154"/>
        <v/>
      </c>
      <c r="BT196" s="41" t="str">
        <f t="shared" si="155"/>
        <v/>
      </c>
      <c r="BU196" s="85" t="str">
        <f t="shared" si="136"/>
        <v>999:99.99</v>
      </c>
      <c r="BV196" s="85" t="str">
        <f t="shared" si="137"/>
        <v>999:99.99</v>
      </c>
      <c r="BW196" s="85" t="str">
        <f t="shared" si="149"/>
        <v>999:99.99</v>
      </c>
      <c r="BX196" s="89" t="str">
        <f t="shared" si="156"/>
        <v>1980/1/1</v>
      </c>
    </row>
    <row r="197" spans="1:76" ht="24.75" customHeight="1" x14ac:dyDescent="0.15">
      <c r="A197" s="120" t="str">
        <f t="shared" si="122"/>
        <v/>
      </c>
      <c r="B197" s="64"/>
      <c r="C197" s="65"/>
      <c r="D197" s="65"/>
      <c r="E197" s="65"/>
      <c r="F197" s="66"/>
      <c r="G197" s="66"/>
      <c r="H197" s="66"/>
      <c r="I197" s="66"/>
      <c r="J197" s="66"/>
      <c r="K197" s="67"/>
      <c r="L197" s="67"/>
      <c r="M197" s="66"/>
      <c r="N197" s="67"/>
      <c r="O197" s="67"/>
      <c r="P197" s="66"/>
      <c r="Q197" s="66"/>
      <c r="R197" s="66"/>
      <c r="S197" s="66"/>
      <c r="T197" s="66"/>
      <c r="U197" s="67"/>
      <c r="V197" s="68"/>
      <c r="W197" s="67"/>
      <c r="X197" s="147" t="str">
        <f t="shared" si="138"/>
        <v/>
      </c>
      <c r="Y197" s="138"/>
      <c r="Z197" s="120" t="str">
        <f t="shared" si="139"/>
        <v/>
      </c>
      <c r="AA197" s="12"/>
      <c r="AB197" s="71">
        <f t="shared" si="123"/>
        <v>0</v>
      </c>
      <c r="AC197" s="71">
        <f t="shared" si="124"/>
        <v>0</v>
      </c>
      <c r="AD197" s="71">
        <f t="shared" si="140"/>
        <v>0</v>
      </c>
      <c r="AE197" s="71">
        <f t="shared" si="141"/>
        <v>0</v>
      </c>
      <c r="AF197" s="71">
        <f t="shared" si="151"/>
        <v>0</v>
      </c>
      <c r="AG197" s="72" t="str">
        <f>IF(F197="","",IF(V197="",申込書!$AB$6,LEFT(V197,2)&amp;RIGHT(V197,3)))</f>
        <v/>
      </c>
      <c r="AH197" s="72" t="str">
        <f t="shared" si="152"/>
        <v/>
      </c>
      <c r="AI197" s="72" t="str">
        <f t="shared" si="153"/>
        <v/>
      </c>
      <c r="AJ197" s="73"/>
      <c r="AQ197" s="40">
        <v>190</v>
      </c>
      <c r="AR197" s="40">
        <f t="shared" si="150"/>
        <v>0</v>
      </c>
      <c r="AS197" s="40" t="str">
        <f t="shared" si="116"/>
        <v/>
      </c>
      <c r="AT197" s="56">
        <f t="shared" si="125"/>
        <v>0</v>
      </c>
      <c r="AU197" s="56" t="str">
        <f t="shared" si="128"/>
        <v/>
      </c>
      <c r="AV197" s="56" t="str">
        <f t="shared" si="117"/>
        <v/>
      </c>
      <c r="AW197" s="56">
        <f t="shared" si="129"/>
        <v>10</v>
      </c>
      <c r="AX197" s="56">
        <f t="shared" si="130"/>
        <v>5</v>
      </c>
      <c r="AY197" s="56">
        <v>5</v>
      </c>
      <c r="AZ197" s="56" t="str">
        <f t="shared" si="126"/>
        <v xml:space="preserve"> </v>
      </c>
      <c r="BA197" s="56">
        <v>190</v>
      </c>
      <c r="BB197" s="56" t="str">
        <f t="shared" si="131"/>
        <v/>
      </c>
      <c r="BC197" s="56" t="str">
        <f t="shared" si="132"/>
        <v>19000100</v>
      </c>
      <c r="BD197" s="56" t="str">
        <f t="shared" si="118"/>
        <v/>
      </c>
      <c r="BE197" s="56" t="str">
        <f t="shared" si="119"/>
        <v/>
      </c>
      <c r="BF197" s="56" t="str">
        <f t="shared" si="127"/>
        <v/>
      </c>
      <c r="BG197" s="56">
        <f t="shared" si="133"/>
        <v>0</v>
      </c>
      <c r="BH197" s="56">
        <f t="shared" si="134"/>
        <v>0</v>
      </c>
      <c r="BI197" s="56" t="str">
        <f t="shared" si="142"/>
        <v/>
      </c>
      <c r="BJ197" s="41" t="str">
        <f t="shared" si="143"/>
        <v/>
      </c>
      <c r="BK197" s="41" t="str">
        <f t="shared" si="144"/>
        <v/>
      </c>
      <c r="BL197" s="41" t="str">
        <f t="shared" si="135"/>
        <v/>
      </c>
      <c r="BM197" s="41" t="str">
        <f t="shared" si="145"/>
        <v/>
      </c>
      <c r="BN197" s="41" t="str">
        <f t="shared" si="146"/>
        <v/>
      </c>
      <c r="BO197" s="41">
        <f t="shared" si="120"/>
        <v>0</v>
      </c>
      <c r="BP197" s="41" t="str">
        <f t="shared" si="147"/>
        <v/>
      </c>
      <c r="BQ197" s="41" t="str">
        <f t="shared" si="148"/>
        <v/>
      </c>
      <c r="BR197" s="41">
        <f t="shared" si="121"/>
        <v>0</v>
      </c>
      <c r="BS197" s="41" t="str">
        <f t="shared" si="154"/>
        <v/>
      </c>
      <c r="BT197" s="41" t="str">
        <f t="shared" si="155"/>
        <v/>
      </c>
      <c r="BU197" s="85" t="str">
        <f t="shared" si="136"/>
        <v>999:99.99</v>
      </c>
      <c r="BV197" s="85" t="str">
        <f t="shared" si="137"/>
        <v>999:99.99</v>
      </c>
      <c r="BW197" s="85" t="str">
        <f t="shared" si="149"/>
        <v>999:99.99</v>
      </c>
      <c r="BX197" s="89" t="str">
        <f t="shared" si="156"/>
        <v>1980/1/1</v>
      </c>
    </row>
    <row r="198" spans="1:76" ht="24.75" customHeight="1" x14ac:dyDescent="0.15">
      <c r="A198" s="120" t="str">
        <f t="shared" si="122"/>
        <v/>
      </c>
      <c r="B198" s="64"/>
      <c r="C198" s="65"/>
      <c r="D198" s="65"/>
      <c r="E198" s="65"/>
      <c r="F198" s="66"/>
      <c r="G198" s="66"/>
      <c r="H198" s="66"/>
      <c r="I198" s="66"/>
      <c r="J198" s="66"/>
      <c r="K198" s="67"/>
      <c r="L198" s="67"/>
      <c r="M198" s="66"/>
      <c r="N198" s="67"/>
      <c r="O198" s="67"/>
      <c r="P198" s="66"/>
      <c r="Q198" s="66"/>
      <c r="R198" s="66"/>
      <c r="S198" s="66"/>
      <c r="T198" s="66"/>
      <c r="U198" s="67"/>
      <c r="V198" s="68"/>
      <c r="W198" s="67"/>
      <c r="X198" s="147" t="str">
        <f t="shared" si="138"/>
        <v/>
      </c>
      <c r="Y198" s="138"/>
      <c r="Z198" s="120" t="str">
        <f t="shared" si="139"/>
        <v/>
      </c>
      <c r="AA198" s="12"/>
      <c r="AB198" s="71">
        <f t="shared" si="123"/>
        <v>0</v>
      </c>
      <c r="AC198" s="71">
        <f t="shared" si="124"/>
        <v>0</v>
      </c>
      <c r="AD198" s="71">
        <f t="shared" si="140"/>
        <v>0</v>
      </c>
      <c r="AE198" s="71">
        <f t="shared" si="141"/>
        <v>0</v>
      </c>
      <c r="AF198" s="71">
        <f t="shared" si="151"/>
        <v>0</v>
      </c>
      <c r="AG198" s="72" t="str">
        <f>IF(F198="","",IF(V198="",申込書!$AB$6,LEFT(V198,2)&amp;RIGHT(V198,3)))</f>
        <v/>
      </c>
      <c r="AH198" s="72" t="str">
        <f t="shared" si="152"/>
        <v/>
      </c>
      <c r="AI198" s="72" t="str">
        <f t="shared" si="153"/>
        <v/>
      </c>
      <c r="AJ198" s="73"/>
      <c r="AQ198" s="40">
        <v>191</v>
      </c>
      <c r="AR198" s="40">
        <f t="shared" si="150"/>
        <v>0</v>
      </c>
      <c r="AS198" s="40" t="str">
        <f t="shared" ref="AS198:AS207" si="157">IF(OR(AU198="",BH198=5),"",AR198)</f>
        <v/>
      </c>
      <c r="AT198" s="56">
        <f t="shared" si="125"/>
        <v>0</v>
      </c>
      <c r="AU198" s="56" t="str">
        <f t="shared" si="128"/>
        <v/>
      </c>
      <c r="AV198" s="56" t="str">
        <f t="shared" ref="AV198:AV207" si="158">IF(AU198="","",F198&amp;"  "&amp;G198)</f>
        <v/>
      </c>
      <c r="AW198" s="56">
        <f t="shared" si="129"/>
        <v>10</v>
      </c>
      <c r="AX198" s="56">
        <f t="shared" si="130"/>
        <v>5</v>
      </c>
      <c r="AY198" s="56">
        <v>5</v>
      </c>
      <c r="AZ198" s="56" t="str">
        <f t="shared" si="126"/>
        <v xml:space="preserve"> </v>
      </c>
      <c r="BA198" s="56">
        <v>191</v>
      </c>
      <c r="BB198" s="56" t="str">
        <f t="shared" si="131"/>
        <v/>
      </c>
      <c r="BC198" s="56" t="str">
        <f t="shared" si="132"/>
        <v>19000100</v>
      </c>
      <c r="BD198" s="56" t="str">
        <f t="shared" si="118"/>
        <v/>
      </c>
      <c r="BE198" s="56" t="str">
        <f t="shared" si="119"/>
        <v/>
      </c>
      <c r="BF198" s="56" t="str">
        <f t="shared" si="127"/>
        <v/>
      </c>
      <c r="BG198" s="56">
        <f t="shared" si="133"/>
        <v>0</v>
      </c>
      <c r="BH198" s="56">
        <f t="shared" si="134"/>
        <v>0</v>
      </c>
      <c r="BI198" s="56" t="str">
        <f t="shared" si="142"/>
        <v/>
      </c>
      <c r="BJ198" s="41" t="str">
        <f t="shared" si="143"/>
        <v/>
      </c>
      <c r="BK198" s="41" t="str">
        <f t="shared" si="144"/>
        <v/>
      </c>
      <c r="BL198" s="41" t="str">
        <f t="shared" si="135"/>
        <v/>
      </c>
      <c r="BM198" s="41" t="str">
        <f t="shared" si="145"/>
        <v/>
      </c>
      <c r="BN198" s="41" t="str">
        <f t="shared" si="146"/>
        <v/>
      </c>
      <c r="BO198" s="41">
        <f t="shared" si="120"/>
        <v>0</v>
      </c>
      <c r="BP198" s="41" t="str">
        <f t="shared" si="147"/>
        <v/>
      </c>
      <c r="BQ198" s="41" t="str">
        <f t="shared" si="148"/>
        <v/>
      </c>
      <c r="BR198" s="41">
        <f t="shared" si="121"/>
        <v>0</v>
      </c>
      <c r="BS198" s="41" t="str">
        <f t="shared" si="154"/>
        <v/>
      </c>
      <c r="BT198" s="41" t="str">
        <f t="shared" si="155"/>
        <v/>
      </c>
      <c r="BU198" s="85" t="str">
        <f t="shared" si="136"/>
        <v>999:99.99</v>
      </c>
      <c r="BV198" s="85" t="str">
        <f t="shared" si="137"/>
        <v>999:99.99</v>
      </c>
      <c r="BW198" s="85" t="str">
        <f t="shared" si="149"/>
        <v>999:99.99</v>
      </c>
      <c r="BX198" s="89" t="str">
        <f t="shared" si="156"/>
        <v>1980/1/1</v>
      </c>
    </row>
    <row r="199" spans="1:76" ht="24.75" customHeight="1" x14ac:dyDescent="0.15">
      <c r="A199" s="120" t="str">
        <f t="shared" si="122"/>
        <v/>
      </c>
      <c r="B199" s="64"/>
      <c r="C199" s="65"/>
      <c r="D199" s="65"/>
      <c r="E199" s="65"/>
      <c r="F199" s="66"/>
      <c r="G199" s="66"/>
      <c r="H199" s="66"/>
      <c r="I199" s="66"/>
      <c r="J199" s="66"/>
      <c r="K199" s="67"/>
      <c r="L199" s="67"/>
      <c r="M199" s="66"/>
      <c r="N199" s="67"/>
      <c r="O199" s="67"/>
      <c r="P199" s="66"/>
      <c r="Q199" s="66"/>
      <c r="R199" s="66"/>
      <c r="S199" s="66"/>
      <c r="T199" s="66"/>
      <c r="U199" s="67"/>
      <c r="V199" s="68"/>
      <c r="W199" s="67"/>
      <c r="X199" s="147" t="str">
        <f t="shared" si="138"/>
        <v/>
      </c>
      <c r="Y199" s="138"/>
      <c r="Z199" s="120" t="str">
        <f t="shared" si="139"/>
        <v/>
      </c>
      <c r="AA199" s="12"/>
      <c r="AB199" s="71">
        <f t="shared" si="123"/>
        <v>0</v>
      </c>
      <c r="AC199" s="71">
        <f t="shared" si="124"/>
        <v>0</v>
      </c>
      <c r="AD199" s="71">
        <f t="shared" si="140"/>
        <v>0</v>
      </c>
      <c r="AE199" s="71">
        <f t="shared" si="141"/>
        <v>0</v>
      </c>
      <c r="AF199" s="71">
        <f t="shared" si="151"/>
        <v>0</v>
      </c>
      <c r="AG199" s="72" t="str">
        <f>IF(F199="","",IF(V199="",申込書!$AB$6,LEFT(V199,2)&amp;RIGHT(V199,3)))</f>
        <v/>
      </c>
      <c r="AH199" s="72" t="str">
        <f t="shared" si="152"/>
        <v/>
      </c>
      <c r="AI199" s="72" t="str">
        <f t="shared" si="153"/>
        <v/>
      </c>
      <c r="AJ199" s="73"/>
      <c r="AQ199" s="40">
        <v>192</v>
      </c>
      <c r="AR199" s="40">
        <f t="shared" si="150"/>
        <v>0</v>
      </c>
      <c r="AS199" s="40" t="str">
        <f t="shared" si="157"/>
        <v/>
      </c>
      <c r="AT199" s="56">
        <f t="shared" si="125"/>
        <v>0</v>
      </c>
      <c r="AU199" s="56" t="str">
        <f t="shared" si="128"/>
        <v/>
      </c>
      <c r="AV199" s="56" t="str">
        <f t="shared" si="158"/>
        <v/>
      </c>
      <c r="AW199" s="56">
        <f t="shared" si="129"/>
        <v>10</v>
      </c>
      <c r="AX199" s="56">
        <f t="shared" si="130"/>
        <v>5</v>
      </c>
      <c r="AY199" s="56">
        <v>5</v>
      </c>
      <c r="AZ199" s="56" t="str">
        <f t="shared" si="126"/>
        <v xml:space="preserve"> </v>
      </c>
      <c r="BA199" s="56">
        <v>192</v>
      </c>
      <c r="BB199" s="56" t="str">
        <f t="shared" si="131"/>
        <v/>
      </c>
      <c r="BC199" s="56" t="str">
        <f t="shared" si="132"/>
        <v>19000100</v>
      </c>
      <c r="BD199" s="56" t="str">
        <f t="shared" ref="BD199:BD207" si="159">IF(B199="","",4)</f>
        <v/>
      </c>
      <c r="BE199" s="56" t="str">
        <f t="shared" ref="BE199:BE207" si="160">IF(B199="","",IF(ISERROR(VLOOKUP($Y199,$CA$21:$CC$26,3,0)),"",VLOOKUP($Y199,$CA$21:$CC$26,3,0)))</f>
        <v/>
      </c>
      <c r="BF199" s="56" t="str">
        <f t="shared" si="127"/>
        <v/>
      </c>
      <c r="BG199" s="56">
        <f t="shared" si="133"/>
        <v>0</v>
      </c>
      <c r="BH199" s="56">
        <f t="shared" si="134"/>
        <v>0</v>
      </c>
      <c r="BI199" s="56" t="str">
        <f t="shared" si="142"/>
        <v/>
      </c>
      <c r="BJ199" s="41" t="str">
        <f t="shared" si="143"/>
        <v/>
      </c>
      <c r="BK199" s="41" t="str">
        <f t="shared" si="144"/>
        <v/>
      </c>
      <c r="BL199" s="41" t="str">
        <f t="shared" si="135"/>
        <v/>
      </c>
      <c r="BM199" s="41" t="str">
        <f t="shared" si="145"/>
        <v/>
      </c>
      <c r="BN199" s="41" t="str">
        <f t="shared" si="146"/>
        <v/>
      </c>
      <c r="BO199" s="41">
        <f t="shared" ref="BO199:BO207" si="161">IF(L199="オープン",5,0)</f>
        <v>0</v>
      </c>
      <c r="BP199" s="41" t="str">
        <f t="shared" si="147"/>
        <v/>
      </c>
      <c r="BQ199" s="41" t="str">
        <f t="shared" si="148"/>
        <v/>
      </c>
      <c r="BR199" s="41">
        <f t="shared" ref="BR199:BR209" si="162">IF(O199="オープン",5,0)</f>
        <v>0</v>
      </c>
      <c r="BS199" s="41" t="str">
        <f t="shared" si="154"/>
        <v/>
      </c>
      <c r="BT199" s="41" t="str">
        <f t="shared" si="155"/>
        <v/>
      </c>
      <c r="BU199" s="85" t="str">
        <f t="shared" si="136"/>
        <v>999:99.99</v>
      </c>
      <c r="BV199" s="85" t="str">
        <f t="shared" si="137"/>
        <v>999:99.99</v>
      </c>
      <c r="BW199" s="85" t="str">
        <f t="shared" si="149"/>
        <v>999:99.99</v>
      </c>
      <c r="BX199" s="89" t="str">
        <f t="shared" si="156"/>
        <v>1980/1/1</v>
      </c>
    </row>
    <row r="200" spans="1:76" ht="24.75" customHeight="1" x14ac:dyDescent="0.15">
      <c r="A200" s="120" t="str">
        <f t="shared" si="122"/>
        <v/>
      </c>
      <c r="B200" s="64"/>
      <c r="C200" s="65"/>
      <c r="D200" s="65"/>
      <c r="E200" s="65"/>
      <c r="F200" s="66"/>
      <c r="G200" s="66"/>
      <c r="H200" s="66"/>
      <c r="I200" s="66"/>
      <c r="J200" s="66"/>
      <c r="K200" s="67"/>
      <c r="L200" s="67"/>
      <c r="M200" s="66"/>
      <c r="N200" s="67"/>
      <c r="O200" s="67"/>
      <c r="P200" s="66"/>
      <c r="Q200" s="66"/>
      <c r="R200" s="66"/>
      <c r="S200" s="66"/>
      <c r="T200" s="66"/>
      <c r="U200" s="67"/>
      <c r="V200" s="68"/>
      <c r="W200" s="67"/>
      <c r="X200" s="147" t="str">
        <f t="shared" si="138"/>
        <v/>
      </c>
      <c r="Y200" s="138"/>
      <c r="Z200" s="120" t="str">
        <f t="shared" si="139"/>
        <v/>
      </c>
      <c r="AA200" s="12"/>
      <c r="AB200" s="71">
        <f t="shared" si="123"/>
        <v>0</v>
      </c>
      <c r="AC200" s="71">
        <f t="shared" si="124"/>
        <v>0</v>
      </c>
      <c r="AD200" s="71">
        <f t="shared" si="140"/>
        <v>0</v>
      </c>
      <c r="AE200" s="71">
        <f t="shared" si="141"/>
        <v>0</v>
      </c>
      <c r="AF200" s="71">
        <f t="shared" si="151"/>
        <v>0</v>
      </c>
      <c r="AG200" s="72" t="str">
        <f>IF(F200="","",IF(V200="",申込書!$AB$6,LEFT(V200,2)&amp;RIGHT(V200,3)))</f>
        <v/>
      </c>
      <c r="AH200" s="72" t="str">
        <f t="shared" si="152"/>
        <v/>
      </c>
      <c r="AI200" s="72" t="str">
        <f t="shared" si="153"/>
        <v/>
      </c>
      <c r="AJ200" s="73"/>
      <c r="AQ200" s="40">
        <v>193</v>
      </c>
      <c r="AR200" s="40">
        <f t="shared" si="150"/>
        <v>0</v>
      </c>
      <c r="AS200" s="40" t="str">
        <f t="shared" si="157"/>
        <v/>
      </c>
      <c r="AT200" s="56">
        <f t="shared" si="125"/>
        <v>0</v>
      </c>
      <c r="AU200" s="56" t="str">
        <f t="shared" si="128"/>
        <v/>
      </c>
      <c r="AV200" s="56" t="str">
        <f t="shared" si="158"/>
        <v/>
      </c>
      <c r="AW200" s="56">
        <f t="shared" si="129"/>
        <v>10</v>
      </c>
      <c r="AX200" s="56">
        <f t="shared" si="130"/>
        <v>5</v>
      </c>
      <c r="AY200" s="56">
        <v>5</v>
      </c>
      <c r="AZ200" s="56" t="str">
        <f t="shared" si="126"/>
        <v xml:space="preserve"> </v>
      </c>
      <c r="BA200" s="56">
        <v>193</v>
      </c>
      <c r="BB200" s="56" t="str">
        <f t="shared" si="131"/>
        <v/>
      </c>
      <c r="BC200" s="56" t="str">
        <f t="shared" si="132"/>
        <v>19000100</v>
      </c>
      <c r="BD200" s="56" t="str">
        <f t="shared" si="159"/>
        <v/>
      </c>
      <c r="BE200" s="56" t="str">
        <f t="shared" si="160"/>
        <v/>
      </c>
      <c r="BF200" s="56" t="str">
        <f t="shared" si="127"/>
        <v/>
      </c>
      <c r="BG200" s="56">
        <f t="shared" si="133"/>
        <v>0</v>
      </c>
      <c r="BH200" s="56">
        <f t="shared" si="134"/>
        <v>0</v>
      </c>
      <c r="BI200" s="56" t="str">
        <f t="shared" si="142"/>
        <v/>
      </c>
      <c r="BJ200" s="41" t="str">
        <f t="shared" si="143"/>
        <v/>
      </c>
      <c r="BK200" s="41" t="str">
        <f t="shared" si="144"/>
        <v/>
      </c>
      <c r="BL200" s="41" t="str">
        <f t="shared" si="135"/>
        <v/>
      </c>
      <c r="BM200" s="41" t="str">
        <f t="shared" si="145"/>
        <v/>
      </c>
      <c r="BN200" s="41" t="str">
        <f t="shared" si="146"/>
        <v/>
      </c>
      <c r="BO200" s="41">
        <f t="shared" si="161"/>
        <v>0</v>
      </c>
      <c r="BP200" s="41" t="str">
        <f t="shared" si="147"/>
        <v/>
      </c>
      <c r="BQ200" s="41" t="str">
        <f t="shared" si="148"/>
        <v/>
      </c>
      <c r="BR200" s="41">
        <f t="shared" si="162"/>
        <v>0</v>
      </c>
      <c r="BS200" s="41" t="str">
        <f t="shared" si="154"/>
        <v/>
      </c>
      <c r="BT200" s="41" t="str">
        <f t="shared" si="155"/>
        <v/>
      </c>
      <c r="BU200" s="85" t="str">
        <f t="shared" si="136"/>
        <v>999:99.99</v>
      </c>
      <c r="BV200" s="85" t="str">
        <f t="shared" si="137"/>
        <v>999:99.99</v>
      </c>
      <c r="BW200" s="85" t="str">
        <f t="shared" si="149"/>
        <v>999:99.99</v>
      </c>
      <c r="BX200" s="89" t="str">
        <f t="shared" si="156"/>
        <v>1980/1/1</v>
      </c>
    </row>
    <row r="201" spans="1:76" ht="24.75" customHeight="1" x14ac:dyDescent="0.15">
      <c r="A201" s="120" t="str">
        <f t="shared" si="122"/>
        <v/>
      </c>
      <c r="B201" s="64"/>
      <c r="C201" s="65"/>
      <c r="D201" s="65"/>
      <c r="E201" s="65"/>
      <c r="F201" s="66"/>
      <c r="G201" s="66"/>
      <c r="H201" s="66"/>
      <c r="I201" s="66"/>
      <c r="J201" s="66"/>
      <c r="K201" s="67"/>
      <c r="L201" s="67"/>
      <c r="M201" s="66"/>
      <c r="N201" s="67"/>
      <c r="O201" s="67"/>
      <c r="P201" s="66"/>
      <c r="Q201" s="66"/>
      <c r="R201" s="66"/>
      <c r="S201" s="66"/>
      <c r="T201" s="66"/>
      <c r="U201" s="67"/>
      <c r="V201" s="68"/>
      <c r="W201" s="67"/>
      <c r="X201" s="147" t="str">
        <f t="shared" si="138"/>
        <v/>
      </c>
      <c r="Y201" s="138"/>
      <c r="Z201" s="120" t="str">
        <f t="shared" si="139"/>
        <v/>
      </c>
      <c r="AA201" s="12"/>
      <c r="AB201" s="71">
        <f t="shared" si="123"/>
        <v>0</v>
      </c>
      <c r="AC201" s="71">
        <f t="shared" si="124"/>
        <v>0</v>
      </c>
      <c r="AD201" s="71">
        <f t="shared" si="140"/>
        <v>0</v>
      </c>
      <c r="AE201" s="71">
        <f t="shared" si="141"/>
        <v>0</v>
      </c>
      <c r="AF201" s="71">
        <f t="shared" si="151"/>
        <v>0</v>
      </c>
      <c r="AG201" s="72" t="str">
        <f>IF(F201="","",IF(V201="",申込書!$AB$6,LEFT(V201,2)&amp;RIGHT(V201,3)))</f>
        <v/>
      </c>
      <c r="AH201" s="72" t="str">
        <f t="shared" si="152"/>
        <v/>
      </c>
      <c r="AI201" s="72" t="str">
        <f t="shared" si="153"/>
        <v/>
      </c>
      <c r="AJ201" s="73"/>
      <c r="AQ201" s="40">
        <v>194</v>
      </c>
      <c r="AR201" s="40">
        <f t="shared" si="150"/>
        <v>0</v>
      </c>
      <c r="AS201" s="40" t="str">
        <f t="shared" si="157"/>
        <v/>
      </c>
      <c r="AT201" s="56">
        <f t="shared" si="125"/>
        <v>0</v>
      </c>
      <c r="AU201" s="56" t="str">
        <f t="shared" si="128"/>
        <v/>
      </c>
      <c r="AV201" s="56" t="str">
        <f t="shared" si="158"/>
        <v/>
      </c>
      <c r="AW201" s="56">
        <f t="shared" si="129"/>
        <v>10</v>
      </c>
      <c r="AX201" s="56">
        <f t="shared" si="130"/>
        <v>5</v>
      </c>
      <c r="AY201" s="56">
        <v>5</v>
      </c>
      <c r="AZ201" s="56" t="str">
        <f t="shared" si="126"/>
        <v xml:space="preserve"> </v>
      </c>
      <c r="BA201" s="56">
        <v>194</v>
      </c>
      <c r="BB201" s="56" t="str">
        <f t="shared" si="131"/>
        <v/>
      </c>
      <c r="BC201" s="56" t="str">
        <f t="shared" si="132"/>
        <v>19000100</v>
      </c>
      <c r="BD201" s="56" t="str">
        <f t="shared" si="159"/>
        <v/>
      </c>
      <c r="BE201" s="56" t="str">
        <f t="shared" si="160"/>
        <v/>
      </c>
      <c r="BF201" s="56" t="str">
        <f t="shared" si="127"/>
        <v/>
      </c>
      <c r="BG201" s="56">
        <f t="shared" si="133"/>
        <v>0</v>
      </c>
      <c r="BH201" s="56">
        <f t="shared" si="134"/>
        <v>0</v>
      </c>
      <c r="BI201" s="56" t="str">
        <f t="shared" si="142"/>
        <v/>
      </c>
      <c r="BJ201" s="41" t="str">
        <f t="shared" si="143"/>
        <v/>
      </c>
      <c r="BK201" s="41" t="str">
        <f t="shared" si="144"/>
        <v/>
      </c>
      <c r="BL201" s="41" t="str">
        <f t="shared" si="135"/>
        <v/>
      </c>
      <c r="BM201" s="41" t="str">
        <f t="shared" si="145"/>
        <v/>
      </c>
      <c r="BN201" s="41" t="str">
        <f t="shared" si="146"/>
        <v/>
      </c>
      <c r="BO201" s="41">
        <f t="shared" si="161"/>
        <v>0</v>
      </c>
      <c r="BP201" s="41" t="str">
        <f t="shared" si="147"/>
        <v/>
      </c>
      <c r="BQ201" s="41" t="str">
        <f t="shared" si="148"/>
        <v/>
      </c>
      <c r="BR201" s="41">
        <f t="shared" si="162"/>
        <v>0</v>
      </c>
      <c r="BS201" s="41" t="str">
        <f t="shared" si="154"/>
        <v/>
      </c>
      <c r="BT201" s="41" t="str">
        <f t="shared" si="155"/>
        <v/>
      </c>
      <c r="BU201" s="85" t="str">
        <f t="shared" si="136"/>
        <v>999:99.99</v>
      </c>
      <c r="BV201" s="85" t="str">
        <f t="shared" si="137"/>
        <v>999:99.99</v>
      </c>
      <c r="BW201" s="85" t="str">
        <f t="shared" si="149"/>
        <v>999:99.99</v>
      </c>
      <c r="BX201" s="89" t="str">
        <f t="shared" si="156"/>
        <v>1980/1/1</v>
      </c>
    </row>
    <row r="202" spans="1:76" ht="24.75" customHeight="1" x14ac:dyDescent="0.15">
      <c r="A202" s="120" t="str">
        <f t="shared" si="122"/>
        <v/>
      </c>
      <c r="B202" s="64"/>
      <c r="C202" s="65"/>
      <c r="D202" s="65"/>
      <c r="E202" s="65"/>
      <c r="F202" s="66"/>
      <c r="G202" s="66"/>
      <c r="H202" s="66"/>
      <c r="I202" s="66"/>
      <c r="J202" s="66"/>
      <c r="K202" s="67"/>
      <c r="L202" s="67"/>
      <c r="M202" s="66"/>
      <c r="N202" s="67"/>
      <c r="O202" s="67"/>
      <c r="P202" s="66"/>
      <c r="Q202" s="66"/>
      <c r="R202" s="66"/>
      <c r="S202" s="66"/>
      <c r="T202" s="66"/>
      <c r="U202" s="67"/>
      <c r="V202" s="68"/>
      <c r="W202" s="67"/>
      <c r="X202" s="147" t="str">
        <f t="shared" si="138"/>
        <v/>
      </c>
      <c r="Y202" s="138"/>
      <c r="Z202" s="120" t="str">
        <f t="shared" si="139"/>
        <v/>
      </c>
      <c r="AA202" s="12"/>
      <c r="AB202" s="71">
        <f t="shared" si="123"/>
        <v>0</v>
      </c>
      <c r="AC202" s="71">
        <f t="shared" si="124"/>
        <v>0</v>
      </c>
      <c r="AD202" s="71">
        <f t="shared" si="140"/>
        <v>0</v>
      </c>
      <c r="AE202" s="71">
        <f t="shared" si="141"/>
        <v>0</v>
      </c>
      <c r="AF202" s="71">
        <f t="shared" si="151"/>
        <v>0</v>
      </c>
      <c r="AG202" s="72" t="str">
        <f>IF(F202="","",IF(V202="",申込書!$AB$6,LEFT(V202,2)&amp;RIGHT(V202,3)))</f>
        <v/>
      </c>
      <c r="AH202" s="72" t="str">
        <f t="shared" si="152"/>
        <v/>
      </c>
      <c r="AI202" s="72" t="str">
        <f t="shared" si="153"/>
        <v/>
      </c>
      <c r="AJ202" s="73"/>
      <c r="AQ202" s="40">
        <v>195</v>
      </c>
      <c r="AR202" s="40">
        <f t="shared" si="150"/>
        <v>0</v>
      </c>
      <c r="AS202" s="40" t="str">
        <f t="shared" si="157"/>
        <v/>
      </c>
      <c r="AT202" s="56">
        <f t="shared" si="125"/>
        <v>0</v>
      </c>
      <c r="AU202" s="56" t="str">
        <f t="shared" si="128"/>
        <v/>
      </c>
      <c r="AV202" s="56" t="str">
        <f t="shared" si="158"/>
        <v/>
      </c>
      <c r="AW202" s="56">
        <f t="shared" si="129"/>
        <v>10</v>
      </c>
      <c r="AX202" s="56">
        <f t="shared" si="130"/>
        <v>5</v>
      </c>
      <c r="AY202" s="56">
        <v>5</v>
      </c>
      <c r="AZ202" s="56" t="str">
        <f t="shared" si="126"/>
        <v xml:space="preserve"> </v>
      </c>
      <c r="BA202" s="56">
        <v>195</v>
      </c>
      <c r="BB202" s="56" t="str">
        <f t="shared" si="131"/>
        <v/>
      </c>
      <c r="BC202" s="56" t="str">
        <f t="shared" si="132"/>
        <v>19000100</v>
      </c>
      <c r="BD202" s="56" t="str">
        <f t="shared" si="159"/>
        <v/>
      </c>
      <c r="BE202" s="56" t="str">
        <f t="shared" si="160"/>
        <v/>
      </c>
      <c r="BF202" s="56" t="str">
        <f t="shared" si="127"/>
        <v/>
      </c>
      <c r="BG202" s="56">
        <f t="shared" si="133"/>
        <v>0</v>
      </c>
      <c r="BH202" s="56">
        <f t="shared" si="134"/>
        <v>0</v>
      </c>
      <c r="BI202" s="56" t="str">
        <f t="shared" si="142"/>
        <v/>
      </c>
      <c r="BJ202" s="41" t="str">
        <f t="shared" si="143"/>
        <v/>
      </c>
      <c r="BK202" s="41" t="str">
        <f t="shared" si="144"/>
        <v/>
      </c>
      <c r="BL202" s="41" t="str">
        <f t="shared" si="135"/>
        <v/>
      </c>
      <c r="BM202" s="41" t="str">
        <f t="shared" si="145"/>
        <v/>
      </c>
      <c r="BN202" s="41" t="str">
        <f t="shared" si="146"/>
        <v/>
      </c>
      <c r="BO202" s="41">
        <f t="shared" si="161"/>
        <v>0</v>
      </c>
      <c r="BP202" s="41" t="str">
        <f t="shared" si="147"/>
        <v/>
      </c>
      <c r="BQ202" s="41" t="str">
        <f t="shared" si="148"/>
        <v/>
      </c>
      <c r="BR202" s="41">
        <f t="shared" si="162"/>
        <v>0</v>
      </c>
      <c r="BS202" s="41" t="str">
        <f t="shared" si="154"/>
        <v/>
      </c>
      <c r="BT202" s="41" t="str">
        <f t="shared" si="155"/>
        <v/>
      </c>
      <c r="BU202" s="85" t="str">
        <f t="shared" si="136"/>
        <v>999:99.99</v>
      </c>
      <c r="BV202" s="85" t="str">
        <f t="shared" si="137"/>
        <v>999:99.99</v>
      </c>
      <c r="BW202" s="85" t="str">
        <f t="shared" si="149"/>
        <v>999:99.99</v>
      </c>
      <c r="BX202" s="89" t="str">
        <f t="shared" si="156"/>
        <v>1980/1/1</v>
      </c>
    </row>
    <row r="203" spans="1:76" ht="24.75" customHeight="1" x14ac:dyDescent="0.15">
      <c r="A203" s="120" t="str">
        <f t="shared" si="122"/>
        <v/>
      </c>
      <c r="B203" s="64"/>
      <c r="C203" s="65"/>
      <c r="D203" s="65"/>
      <c r="E203" s="65"/>
      <c r="F203" s="66"/>
      <c r="G203" s="66"/>
      <c r="H203" s="66"/>
      <c r="I203" s="66"/>
      <c r="J203" s="66"/>
      <c r="K203" s="67"/>
      <c r="L203" s="67"/>
      <c r="M203" s="66"/>
      <c r="N203" s="67"/>
      <c r="O203" s="67"/>
      <c r="P203" s="66"/>
      <c r="Q203" s="66"/>
      <c r="R203" s="66"/>
      <c r="S203" s="66"/>
      <c r="T203" s="66"/>
      <c r="U203" s="67"/>
      <c r="V203" s="68"/>
      <c r="W203" s="67"/>
      <c r="X203" s="147" t="str">
        <f t="shared" si="138"/>
        <v/>
      </c>
      <c r="Y203" s="138"/>
      <c r="Z203" s="120" t="str">
        <f t="shared" si="139"/>
        <v/>
      </c>
      <c r="AA203" s="12"/>
      <c r="AB203" s="71">
        <f t="shared" si="123"/>
        <v>0</v>
      </c>
      <c r="AC203" s="71">
        <f t="shared" si="124"/>
        <v>0</v>
      </c>
      <c r="AD203" s="71">
        <f t="shared" si="140"/>
        <v>0</v>
      </c>
      <c r="AE203" s="71">
        <f t="shared" si="141"/>
        <v>0</v>
      </c>
      <c r="AF203" s="71">
        <f t="shared" si="151"/>
        <v>0</v>
      </c>
      <c r="AG203" s="72" t="str">
        <f>IF(F203="","",IF(V203="",申込書!$AB$6,LEFT(V203,2)&amp;RIGHT(V203,3)))</f>
        <v/>
      </c>
      <c r="AH203" s="72" t="str">
        <f t="shared" si="152"/>
        <v/>
      </c>
      <c r="AI203" s="72" t="str">
        <f t="shared" si="153"/>
        <v/>
      </c>
      <c r="AJ203" s="73"/>
      <c r="AQ203" s="40">
        <v>196</v>
      </c>
      <c r="AR203" s="40">
        <f t="shared" si="150"/>
        <v>0</v>
      </c>
      <c r="AS203" s="40" t="str">
        <f t="shared" si="157"/>
        <v/>
      </c>
      <c r="AT203" s="56">
        <f t="shared" si="125"/>
        <v>0</v>
      </c>
      <c r="AU203" s="56" t="str">
        <f t="shared" si="128"/>
        <v/>
      </c>
      <c r="AV203" s="56" t="str">
        <f t="shared" si="158"/>
        <v/>
      </c>
      <c r="AW203" s="56">
        <f t="shared" si="129"/>
        <v>10</v>
      </c>
      <c r="AX203" s="56">
        <f t="shared" si="130"/>
        <v>5</v>
      </c>
      <c r="AY203" s="56">
        <v>5</v>
      </c>
      <c r="AZ203" s="56" t="str">
        <f t="shared" si="126"/>
        <v xml:space="preserve"> </v>
      </c>
      <c r="BA203" s="56">
        <v>196</v>
      </c>
      <c r="BB203" s="56" t="str">
        <f t="shared" si="131"/>
        <v/>
      </c>
      <c r="BC203" s="56" t="str">
        <f t="shared" si="132"/>
        <v>19000100</v>
      </c>
      <c r="BD203" s="56" t="str">
        <f t="shared" si="159"/>
        <v/>
      </c>
      <c r="BE203" s="56" t="str">
        <f t="shared" si="160"/>
        <v/>
      </c>
      <c r="BF203" s="56" t="str">
        <f t="shared" si="127"/>
        <v/>
      </c>
      <c r="BG203" s="56">
        <f t="shared" si="133"/>
        <v>0</v>
      </c>
      <c r="BH203" s="56">
        <f t="shared" si="134"/>
        <v>0</v>
      </c>
      <c r="BI203" s="56" t="str">
        <f t="shared" si="142"/>
        <v/>
      </c>
      <c r="BJ203" s="41" t="str">
        <f t="shared" si="143"/>
        <v/>
      </c>
      <c r="BK203" s="41" t="str">
        <f t="shared" si="144"/>
        <v/>
      </c>
      <c r="BL203" s="41" t="str">
        <f t="shared" si="135"/>
        <v/>
      </c>
      <c r="BM203" s="41" t="str">
        <f t="shared" si="145"/>
        <v/>
      </c>
      <c r="BN203" s="41" t="str">
        <f t="shared" si="146"/>
        <v/>
      </c>
      <c r="BO203" s="41">
        <f t="shared" si="161"/>
        <v>0</v>
      </c>
      <c r="BP203" s="41" t="str">
        <f t="shared" si="147"/>
        <v/>
      </c>
      <c r="BQ203" s="41" t="str">
        <f t="shared" si="148"/>
        <v/>
      </c>
      <c r="BR203" s="41">
        <f t="shared" si="162"/>
        <v>0</v>
      </c>
      <c r="BS203" s="41" t="str">
        <f t="shared" si="154"/>
        <v/>
      </c>
      <c r="BT203" s="41" t="str">
        <f t="shared" si="155"/>
        <v/>
      </c>
      <c r="BU203" s="85" t="str">
        <f t="shared" si="136"/>
        <v>999:99.99</v>
      </c>
      <c r="BV203" s="85" t="str">
        <f t="shared" si="137"/>
        <v>999:99.99</v>
      </c>
      <c r="BW203" s="85" t="str">
        <f t="shared" si="149"/>
        <v>999:99.99</v>
      </c>
      <c r="BX203" s="89" t="str">
        <f t="shared" si="156"/>
        <v>1980/1/1</v>
      </c>
    </row>
    <row r="204" spans="1:76" ht="24.75" customHeight="1" x14ac:dyDescent="0.15">
      <c r="A204" s="120" t="str">
        <f t="shared" si="122"/>
        <v/>
      </c>
      <c r="B204" s="64"/>
      <c r="C204" s="65"/>
      <c r="D204" s="65"/>
      <c r="E204" s="65"/>
      <c r="F204" s="66"/>
      <c r="G204" s="66"/>
      <c r="H204" s="66"/>
      <c r="I204" s="66"/>
      <c r="J204" s="66"/>
      <c r="K204" s="67"/>
      <c r="L204" s="67"/>
      <c r="M204" s="66"/>
      <c r="N204" s="67"/>
      <c r="O204" s="67"/>
      <c r="P204" s="66"/>
      <c r="Q204" s="66"/>
      <c r="R204" s="66"/>
      <c r="S204" s="66"/>
      <c r="T204" s="66"/>
      <c r="U204" s="67"/>
      <c r="V204" s="68"/>
      <c r="W204" s="67"/>
      <c r="X204" s="147" t="str">
        <f t="shared" si="138"/>
        <v/>
      </c>
      <c r="Y204" s="138"/>
      <c r="Z204" s="120" t="str">
        <f t="shared" si="139"/>
        <v/>
      </c>
      <c r="AA204" s="12"/>
      <c r="AB204" s="71">
        <f t="shared" si="123"/>
        <v>0</v>
      </c>
      <c r="AC204" s="71">
        <f t="shared" si="124"/>
        <v>0</v>
      </c>
      <c r="AD204" s="71">
        <f t="shared" si="140"/>
        <v>0</v>
      </c>
      <c r="AE204" s="71">
        <f t="shared" si="141"/>
        <v>0</v>
      </c>
      <c r="AF204" s="71">
        <f t="shared" si="151"/>
        <v>0</v>
      </c>
      <c r="AG204" s="72" t="str">
        <f>IF(F204="","",IF(V204="",申込書!$AB$6,LEFT(V204,2)&amp;RIGHT(V204,3)))</f>
        <v/>
      </c>
      <c r="AH204" s="72" t="str">
        <f t="shared" si="152"/>
        <v/>
      </c>
      <c r="AI204" s="72" t="str">
        <f t="shared" si="153"/>
        <v/>
      </c>
      <c r="AJ204" s="73"/>
      <c r="AQ204" s="40">
        <v>197</v>
      </c>
      <c r="AR204" s="40">
        <f t="shared" si="150"/>
        <v>0</v>
      </c>
      <c r="AS204" s="40" t="str">
        <f t="shared" si="157"/>
        <v/>
      </c>
      <c r="AT204" s="56">
        <f t="shared" si="125"/>
        <v>0</v>
      </c>
      <c r="AU204" s="56" t="str">
        <f t="shared" si="128"/>
        <v/>
      </c>
      <c r="AV204" s="56" t="str">
        <f t="shared" si="158"/>
        <v/>
      </c>
      <c r="AW204" s="56">
        <f t="shared" si="129"/>
        <v>10</v>
      </c>
      <c r="AX204" s="56">
        <f t="shared" si="130"/>
        <v>5</v>
      </c>
      <c r="AY204" s="56">
        <v>5</v>
      </c>
      <c r="AZ204" s="56" t="str">
        <f t="shared" si="126"/>
        <v xml:space="preserve"> </v>
      </c>
      <c r="BA204" s="56">
        <v>197</v>
      </c>
      <c r="BB204" s="56" t="str">
        <f t="shared" si="131"/>
        <v/>
      </c>
      <c r="BC204" s="56" t="str">
        <f t="shared" si="132"/>
        <v>19000100</v>
      </c>
      <c r="BD204" s="56" t="str">
        <f t="shared" si="159"/>
        <v/>
      </c>
      <c r="BE204" s="56" t="str">
        <f t="shared" si="160"/>
        <v/>
      </c>
      <c r="BF204" s="56" t="str">
        <f t="shared" si="127"/>
        <v/>
      </c>
      <c r="BG204" s="56">
        <f t="shared" si="133"/>
        <v>0</v>
      </c>
      <c r="BH204" s="56">
        <f t="shared" si="134"/>
        <v>0</v>
      </c>
      <c r="BI204" s="56" t="str">
        <f t="shared" si="142"/>
        <v/>
      </c>
      <c r="BJ204" s="41" t="str">
        <f t="shared" si="143"/>
        <v/>
      </c>
      <c r="BK204" s="41" t="str">
        <f t="shared" si="144"/>
        <v/>
      </c>
      <c r="BL204" s="41" t="str">
        <f t="shared" si="135"/>
        <v/>
      </c>
      <c r="BM204" s="41" t="str">
        <f t="shared" si="145"/>
        <v/>
      </c>
      <c r="BN204" s="41" t="str">
        <f t="shared" si="146"/>
        <v/>
      </c>
      <c r="BO204" s="41">
        <f t="shared" si="161"/>
        <v>0</v>
      </c>
      <c r="BP204" s="41" t="str">
        <f t="shared" si="147"/>
        <v/>
      </c>
      <c r="BQ204" s="41" t="str">
        <f t="shared" si="148"/>
        <v/>
      </c>
      <c r="BR204" s="41">
        <f t="shared" si="162"/>
        <v>0</v>
      </c>
      <c r="BS204" s="41" t="str">
        <f t="shared" si="154"/>
        <v/>
      </c>
      <c r="BT204" s="41" t="str">
        <f t="shared" si="155"/>
        <v/>
      </c>
      <c r="BU204" s="85" t="str">
        <f t="shared" si="136"/>
        <v>999:99.99</v>
      </c>
      <c r="BV204" s="85" t="str">
        <f t="shared" si="137"/>
        <v>999:99.99</v>
      </c>
      <c r="BW204" s="85" t="str">
        <f t="shared" si="149"/>
        <v>999:99.99</v>
      </c>
      <c r="BX204" s="89" t="str">
        <f t="shared" si="156"/>
        <v>1980/1/1</v>
      </c>
    </row>
    <row r="205" spans="1:76" ht="24.75" customHeight="1" x14ac:dyDescent="0.15">
      <c r="A205" s="120" t="str">
        <f t="shared" si="122"/>
        <v/>
      </c>
      <c r="B205" s="64"/>
      <c r="C205" s="65"/>
      <c r="D205" s="65"/>
      <c r="E205" s="65"/>
      <c r="F205" s="66"/>
      <c r="G205" s="66"/>
      <c r="H205" s="66"/>
      <c r="I205" s="66"/>
      <c r="J205" s="66"/>
      <c r="K205" s="67"/>
      <c r="L205" s="67"/>
      <c r="M205" s="66"/>
      <c r="N205" s="67"/>
      <c r="O205" s="67"/>
      <c r="P205" s="66"/>
      <c r="Q205" s="66"/>
      <c r="R205" s="66"/>
      <c r="S205" s="66"/>
      <c r="T205" s="66"/>
      <c r="U205" s="67"/>
      <c r="V205" s="68"/>
      <c r="W205" s="67"/>
      <c r="X205" s="147" t="str">
        <f t="shared" si="138"/>
        <v/>
      </c>
      <c r="Y205" s="138"/>
      <c r="Z205" s="120" t="str">
        <f t="shared" si="139"/>
        <v/>
      </c>
      <c r="AA205" s="12"/>
      <c r="AB205" s="71">
        <f t="shared" si="123"/>
        <v>0</v>
      </c>
      <c r="AC205" s="71">
        <f t="shared" si="124"/>
        <v>0</v>
      </c>
      <c r="AD205" s="71">
        <f t="shared" si="140"/>
        <v>0</v>
      </c>
      <c r="AE205" s="71">
        <f t="shared" si="141"/>
        <v>0</v>
      </c>
      <c r="AF205" s="71">
        <f t="shared" si="151"/>
        <v>0</v>
      </c>
      <c r="AG205" s="72" t="str">
        <f>IF(F205="","",IF(V205="",申込書!$AB$6,LEFT(V205,2)&amp;RIGHT(V205,3)))</f>
        <v/>
      </c>
      <c r="AH205" s="72" t="str">
        <f t="shared" si="152"/>
        <v/>
      </c>
      <c r="AI205" s="72" t="str">
        <f t="shared" si="153"/>
        <v/>
      </c>
      <c r="AJ205" s="73"/>
      <c r="AQ205" s="40">
        <v>198</v>
      </c>
      <c r="AR205" s="40">
        <f t="shared" si="150"/>
        <v>0</v>
      </c>
      <c r="AS205" s="40" t="str">
        <f t="shared" si="157"/>
        <v/>
      </c>
      <c r="AT205" s="56">
        <f t="shared" si="125"/>
        <v>0</v>
      </c>
      <c r="AU205" s="56" t="str">
        <f t="shared" si="128"/>
        <v/>
      </c>
      <c r="AV205" s="56" t="str">
        <f t="shared" si="158"/>
        <v/>
      </c>
      <c r="AW205" s="56">
        <f t="shared" si="129"/>
        <v>10</v>
      </c>
      <c r="AX205" s="56">
        <f t="shared" si="130"/>
        <v>5</v>
      </c>
      <c r="AY205" s="56">
        <v>5</v>
      </c>
      <c r="AZ205" s="56" t="str">
        <f t="shared" si="126"/>
        <v xml:space="preserve"> </v>
      </c>
      <c r="BA205" s="56">
        <v>198</v>
      </c>
      <c r="BB205" s="56" t="str">
        <f t="shared" si="131"/>
        <v/>
      </c>
      <c r="BC205" s="56" t="str">
        <f t="shared" si="132"/>
        <v>19000100</v>
      </c>
      <c r="BD205" s="56" t="str">
        <f t="shared" si="159"/>
        <v/>
      </c>
      <c r="BE205" s="56" t="str">
        <f t="shared" si="160"/>
        <v/>
      </c>
      <c r="BF205" s="56" t="str">
        <f t="shared" si="127"/>
        <v/>
      </c>
      <c r="BG205" s="56">
        <f t="shared" si="133"/>
        <v>0</v>
      </c>
      <c r="BH205" s="56">
        <f t="shared" si="134"/>
        <v>0</v>
      </c>
      <c r="BI205" s="56" t="str">
        <f t="shared" si="142"/>
        <v/>
      </c>
      <c r="BJ205" s="41" t="str">
        <f t="shared" si="143"/>
        <v/>
      </c>
      <c r="BK205" s="41" t="str">
        <f t="shared" si="144"/>
        <v/>
      </c>
      <c r="BL205" s="41" t="str">
        <f t="shared" si="135"/>
        <v/>
      </c>
      <c r="BM205" s="41" t="str">
        <f t="shared" si="145"/>
        <v/>
      </c>
      <c r="BN205" s="41" t="str">
        <f t="shared" si="146"/>
        <v/>
      </c>
      <c r="BO205" s="41">
        <f t="shared" si="161"/>
        <v>0</v>
      </c>
      <c r="BP205" s="41" t="str">
        <f t="shared" si="147"/>
        <v/>
      </c>
      <c r="BQ205" s="41" t="str">
        <f t="shared" si="148"/>
        <v/>
      </c>
      <c r="BR205" s="41">
        <f t="shared" si="162"/>
        <v>0</v>
      </c>
      <c r="BS205" s="41" t="str">
        <f t="shared" si="154"/>
        <v/>
      </c>
      <c r="BT205" s="41" t="str">
        <f t="shared" si="155"/>
        <v/>
      </c>
      <c r="BU205" s="85" t="str">
        <f t="shared" si="136"/>
        <v>999:99.99</v>
      </c>
      <c r="BV205" s="85" t="str">
        <f t="shared" si="137"/>
        <v>999:99.99</v>
      </c>
      <c r="BW205" s="85" t="str">
        <f t="shared" si="149"/>
        <v>999:99.99</v>
      </c>
      <c r="BX205" s="89" t="str">
        <f t="shared" si="156"/>
        <v>1980/1/1</v>
      </c>
    </row>
    <row r="206" spans="1:76" ht="24.75" customHeight="1" x14ac:dyDescent="0.15">
      <c r="A206" s="120" t="str">
        <f t="shared" ref="A206:A207" si="163">IF(B206="","",A205+1)</f>
        <v/>
      </c>
      <c r="B206" s="64"/>
      <c r="C206" s="65"/>
      <c r="D206" s="65"/>
      <c r="E206" s="65"/>
      <c r="F206" s="66"/>
      <c r="G206" s="66"/>
      <c r="H206" s="66"/>
      <c r="I206" s="66"/>
      <c r="J206" s="66"/>
      <c r="K206" s="67"/>
      <c r="L206" s="67"/>
      <c r="M206" s="66"/>
      <c r="N206" s="67"/>
      <c r="O206" s="67"/>
      <c r="P206" s="66"/>
      <c r="Q206" s="66"/>
      <c r="R206" s="66"/>
      <c r="S206" s="66"/>
      <c r="T206" s="66"/>
      <c r="U206" s="67"/>
      <c r="V206" s="68"/>
      <c r="W206" s="67"/>
      <c r="X206" s="147" t="str">
        <f t="shared" si="138"/>
        <v/>
      </c>
      <c r="Y206" s="138"/>
      <c r="Z206" s="120" t="str">
        <f t="shared" si="139"/>
        <v/>
      </c>
      <c r="AA206" s="12"/>
      <c r="AB206" s="71">
        <f t="shared" ref="AB206:AB207" si="164">IF(J206="",0,1)</f>
        <v>0</v>
      </c>
      <c r="AC206" s="71">
        <f t="shared" ref="AC206:AC207" si="165">IF(M206="",0,1)</f>
        <v>0</v>
      </c>
      <c r="AD206" s="71">
        <f t="shared" si="140"/>
        <v>0</v>
      </c>
      <c r="AE206" s="71">
        <f t="shared" si="141"/>
        <v>0</v>
      </c>
      <c r="AF206" s="71">
        <f t="shared" si="151"/>
        <v>0</v>
      </c>
      <c r="AG206" s="72" t="str">
        <f>IF(F206="","",IF(V206="",申込書!$AB$6,LEFT(V206,2)&amp;RIGHT(V206,3)))</f>
        <v/>
      </c>
      <c r="AH206" s="72" t="str">
        <f t="shared" si="152"/>
        <v/>
      </c>
      <c r="AI206" s="72" t="str">
        <f t="shared" si="153"/>
        <v/>
      </c>
      <c r="AJ206" s="73"/>
      <c r="AQ206" s="40">
        <v>199</v>
      </c>
      <c r="AR206" s="40">
        <f t="shared" si="150"/>
        <v>0</v>
      </c>
      <c r="AS206" s="40" t="str">
        <f t="shared" si="157"/>
        <v/>
      </c>
      <c r="AT206" s="56">
        <f t="shared" ref="AT206:AT207" si="166">LEN(TRIM(F206))+LEN(TRIM(G206))</f>
        <v>0</v>
      </c>
      <c r="AU206" s="56" t="str">
        <f t="shared" si="128"/>
        <v/>
      </c>
      <c r="AV206" s="56" t="str">
        <f t="shared" si="158"/>
        <v/>
      </c>
      <c r="AW206" s="56">
        <f t="shared" si="129"/>
        <v>10</v>
      </c>
      <c r="AX206" s="56">
        <f t="shared" si="130"/>
        <v>5</v>
      </c>
      <c r="AY206" s="56">
        <v>5</v>
      </c>
      <c r="AZ206" s="56" t="str">
        <f t="shared" ref="AZ206:AZ207" si="167">H206&amp;" "&amp;I206</f>
        <v xml:space="preserve"> </v>
      </c>
      <c r="BA206" s="56">
        <v>199</v>
      </c>
      <c r="BB206" s="56" t="str">
        <f t="shared" si="131"/>
        <v/>
      </c>
      <c r="BC206" s="56" t="str">
        <f t="shared" si="132"/>
        <v>19000100</v>
      </c>
      <c r="BD206" s="56" t="str">
        <f t="shared" si="159"/>
        <v/>
      </c>
      <c r="BE206" s="56" t="str">
        <f t="shared" si="160"/>
        <v/>
      </c>
      <c r="BF206" s="56" t="str">
        <f t="shared" si="127"/>
        <v/>
      </c>
      <c r="BG206" s="56">
        <f t="shared" si="133"/>
        <v>0</v>
      </c>
      <c r="BH206" s="56">
        <f t="shared" si="134"/>
        <v>0</v>
      </c>
      <c r="BI206" s="56" t="str">
        <f t="shared" si="142"/>
        <v/>
      </c>
      <c r="BJ206" s="41" t="str">
        <f t="shared" si="143"/>
        <v/>
      </c>
      <c r="BK206" s="41" t="str">
        <f t="shared" si="144"/>
        <v/>
      </c>
      <c r="BL206" s="41" t="str">
        <f t="shared" si="135"/>
        <v/>
      </c>
      <c r="BM206" s="41" t="str">
        <f t="shared" si="145"/>
        <v/>
      </c>
      <c r="BN206" s="41" t="str">
        <f t="shared" si="146"/>
        <v/>
      </c>
      <c r="BO206" s="41">
        <f t="shared" si="161"/>
        <v>0</v>
      </c>
      <c r="BP206" s="41" t="str">
        <f t="shared" si="147"/>
        <v/>
      </c>
      <c r="BQ206" s="41" t="str">
        <f t="shared" si="148"/>
        <v/>
      </c>
      <c r="BR206" s="41">
        <f t="shared" si="162"/>
        <v>0</v>
      </c>
      <c r="BS206" s="41" t="str">
        <f t="shared" si="154"/>
        <v/>
      </c>
      <c r="BT206" s="41" t="str">
        <f t="shared" si="155"/>
        <v/>
      </c>
      <c r="BU206" s="85" t="str">
        <f t="shared" si="136"/>
        <v>999:99.99</v>
      </c>
      <c r="BV206" s="85" t="str">
        <f t="shared" si="137"/>
        <v>999:99.99</v>
      </c>
      <c r="BW206" s="85" t="str">
        <f t="shared" si="149"/>
        <v>999:99.99</v>
      </c>
      <c r="BX206" s="89" t="str">
        <f t="shared" si="156"/>
        <v>1980/1/1</v>
      </c>
    </row>
    <row r="207" spans="1:76" ht="24.75" customHeight="1" x14ac:dyDescent="0.15">
      <c r="A207" s="120" t="str">
        <f t="shared" si="163"/>
        <v/>
      </c>
      <c r="B207" s="64"/>
      <c r="C207" s="65"/>
      <c r="D207" s="65"/>
      <c r="E207" s="65"/>
      <c r="F207" s="77"/>
      <c r="G207" s="77"/>
      <c r="H207" s="77"/>
      <c r="I207" s="77"/>
      <c r="J207" s="66"/>
      <c r="K207" s="67"/>
      <c r="L207" s="67"/>
      <c r="M207" s="66"/>
      <c r="N207" s="67"/>
      <c r="O207" s="67"/>
      <c r="P207" s="66"/>
      <c r="Q207" s="66"/>
      <c r="R207" s="66"/>
      <c r="S207" s="66"/>
      <c r="T207" s="66"/>
      <c r="U207" s="67"/>
      <c r="V207" s="68"/>
      <c r="W207" s="67"/>
      <c r="X207" s="147" t="str">
        <f t="shared" si="138"/>
        <v/>
      </c>
      <c r="Y207" s="138"/>
      <c r="Z207" s="120" t="str">
        <f t="shared" si="139"/>
        <v/>
      </c>
      <c r="AA207" s="12"/>
      <c r="AB207" s="71">
        <f t="shared" si="164"/>
        <v>0</v>
      </c>
      <c r="AC207" s="71">
        <f t="shared" si="165"/>
        <v>0</v>
      </c>
      <c r="AD207" s="71">
        <f t="shared" si="140"/>
        <v>0</v>
      </c>
      <c r="AE207" s="71">
        <f t="shared" si="141"/>
        <v>0</v>
      </c>
      <c r="AF207" s="71">
        <f t="shared" si="151"/>
        <v>0</v>
      </c>
      <c r="AG207" s="72" t="str">
        <f>IF(F207="","",IF(V207="",申込書!$AB$6,LEFT(V207,2)&amp;RIGHT(V207,3)))</f>
        <v/>
      </c>
      <c r="AH207" s="72" t="str">
        <f t="shared" si="152"/>
        <v/>
      </c>
      <c r="AI207" s="72" t="str">
        <f t="shared" si="153"/>
        <v/>
      </c>
      <c r="AJ207" s="73"/>
      <c r="AQ207" s="40">
        <v>200</v>
      </c>
      <c r="AR207" s="40">
        <f t="shared" si="150"/>
        <v>0</v>
      </c>
      <c r="AS207" s="40" t="str">
        <f t="shared" si="157"/>
        <v/>
      </c>
      <c r="AT207" s="56">
        <f t="shared" si="166"/>
        <v>0</v>
      </c>
      <c r="AU207" s="56" t="str">
        <f t="shared" si="128"/>
        <v/>
      </c>
      <c r="AV207" s="56" t="str">
        <f t="shared" si="158"/>
        <v/>
      </c>
      <c r="AW207" s="56">
        <f t="shared" si="129"/>
        <v>10</v>
      </c>
      <c r="AX207" s="56">
        <f t="shared" si="130"/>
        <v>5</v>
      </c>
      <c r="AY207" s="56">
        <v>5</v>
      </c>
      <c r="AZ207" s="56" t="str">
        <f t="shared" si="167"/>
        <v xml:space="preserve"> </v>
      </c>
      <c r="BA207" s="56">
        <v>200</v>
      </c>
      <c r="BB207" s="56" t="str">
        <f t="shared" si="131"/>
        <v/>
      </c>
      <c r="BC207" s="56" t="str">
        <f t="shared" si="132"/>
        <v>19000100</v>
      </c>
      <c r="BD207" s="56" t="str">
        <f t="shared" si="159"/>
        <v/>
      </c>
      <c r="BE207" s="56" t="str">
        <f t="shared" si="160"/>
        <v/>
      </c>
      <c r="BF207" s="56" t="str">
        <f t="shared" si="127"/>
        <v/>
      </c>
      <c r="BG207" s="56">
        <f t="shared" si="133"/>
        <v>0</v>
      </c>
      <c r="BH207" s="56">
        <f t="shared" si="134"/>
        <v>0</v>
      </c>
      <c r="BI207" s="56" t="str">
        <f t="shared" si="142"/>
        <v/>
      </c>
      <c r="BJ207" s="41" t="str">
        <f t="shared" si="143"/>
        <v/>
      </c>
      <c r="BK207" s="41" t="str">
        <f t="shared" si="144"/>
        <v/>
      </c>
      <c r="BL207" s="41" t="str">
        <f t="shared" si="135"/>
        <v/>
      </c>
      <c r="BM207" s="41" t="str">
        <f t="shared" si="145"/>
        <v/>
      </c>
      <c r="BN207" s="41" t="str">
        <f t="shared" si="146"/>
        <v/>
      </c>
      <c r="BO207" s="41">
        <f t="shared" si="161"/>
        <v>0</v>
      </c>
      <c r="BP207" s="41" t="str">
        <f t="shared" si="147"/>
        <v/>
      </c>
      <c r="BQ207" s="41" t="str">
        <f t="shared" si="148"/>
        <v/>
      </c>
      <c r="BR207" s="41">
        <f t="shared" si="162"/>
        <v>0</v>
      </c>
      <c r="BS207" s="41" t="str">
        <f t="shared" si="154"/>
        <v/>
      </c>
      <c r="BT207" s="41" t="str">
        <f t="shared" si="155"/>
        <v/>
      </c>
      <c r="BU207" s="85" t="str">
        <f t="shared" si="136"/>
        <v>999:99.99</v>
      </c>
      <c r="BV207" s="85" t="str">
        <f t="shared" si="137"/>
        <v>999:99.99</v>
      </c>
      <c r="BW207" s="85" t="str">
        <f t="shared" si="149"/>
        <v>999:99.99</v>
      </c>
      <c r="BX207" s="89" t="str">
        <f t="shared" si="156"/>
        <v>1980/1/1</v>
      </c>
    </row>
    <row r="208" spans="1:76" ht="16.5" customHeight="1" x14ac:dyDescent="0.15">
      <c r="AE208" s="76">
        <f>100-COUNTIF(AE108:AE207,0)</f>
        <v>0</v>
      </c>
      <c r="BO208" s="41">
        <f>IF(L208="オープン",5,0)</f>
        <v>0</v>
      </c>
      <c r="BR208" s="41">
        <f t="shared" si="162"/>
        <v>0</v>
      </c>
    </row>
    <row r="209" spans="31:70" ht="16.5" customHeight="1" x14ac:dyDescent="0.15">
      <c r="AE209" s="76">
        <f>SUM(AE108:AE207)</f>
        <v>0</v>
      </c>
      <c r="BO209" s="41">
        <f t="shared" ref="BO209" si="168">IF(L209="オープン",5,0)</f>
        <v>0</v>
      </c>
      <c r="BR209" s="41">
        <f t="shared" si="162"/>
        <v>0</v>
      </c>
    </row>
  </sheetData>
  <sheetProtection password="C18F" sheet="1" objects="1" scenarios="1" selectLockedCells="1" sort="0"/>
  <mergeCells count="15">
    <mergeCell ref="J106:L106"/>
    <mergeCell ref="M106:O106"/>
    <mergeCell ref="P106:U106"/>
    <mergeCell ref="V106:W106"/>
    <mergeCell ref="M1:X1"/>
    <mergeCell ref="J4:L4"/>
    <mergeCell ref="M4:O4"/>
    <mergeCell ref="P4:U4"/>
    <mergeCell ref="V4:W4"/>
    <mergeCell ref="BM4:BO4"/>
    <mergeCell ref="BP4:BR4"/>
    <mergeCell ref="BS4:BT4"/>
    <mergeCell ref="BU4:BW4"/>
    <mergeCell ref="AH5:AI5"/>
    <mergeCell ref="BJ4:BL4"/>
  </mergeCells>
  <phoneticPr fontId="2"/>
  <conditionalFormatting sqref="P108:T207 M6:M105 J6:J105">
    <cfRule type="expression" dxfId="4" priority="3" stopIfTrue="1">
      <formula>$AF6=1</formula>
    </cfRule>
  </conditionalFormatting>
  <conditionalFormatting sqref="P6:T105">
    <cfRule type="expression" dxfId="3" priority="2" stopIfTrue="1">
      <formula>$AF6=1</formula>
    </cfRule>
  </conditionalFormatting>
  <conditionalFormatting sqref="M108:M207 J108:J207">
    <cfRule type="expression" dxfId="2" priority="1" stopIfTrue="1">
      <formula>$AF108=1</formula>
    </cfRule>
  </conditionalFormatting>
  <dataValidations count="20">
    <dataValidation type="list" allowBlank="1" showInputMessage="1" showErrorMessage="1" promptTitle="種目選択" prompt="出場種目を選択して下さい。" sqref="M108:M207">
      <formula1>$AL$18:$AL$28</formula1>
    </dataValidation>
    <dataValidation type="list" allowBlank="1" showInputMessage="1" showErrorMessage="1" promptTitle="種目選択" prompt="出場種目を選択して下さい。" sqref="M6:M105 J6:J105">
      <formula1>$AL$6:$AL$17</formula1>
    </dataValidation>
    <dataValidation type="list" allowBlank="1" showInputMessage="1" errorTitle="入力確認" error="10秒から20分以内で入力して下さい。_x000a_１分以上の場合は_x000a_1分45秒67→｢145.67｣の形式で_x000a_入力して下さい。" promptTitle="学年" prompt="学年を選んで下さい" sqref="Y6:Y105">
      <formula1>$CA$21:$CA$27</formula1>
    </dataValidation>
    <dataValidation type="list" imeMode="off" allowBlank="1" showInputMessage="1" showErrorMessage="1" errorTitle="入力確認" error="10秒から20分以内で入力して下さい。_x000a_１分以上の場合は_x000a_1分45秒67→｢145.67｣の形式で_x000a_入力して下さい。" promptTitle="学年" prompt="学年を選んで下さい" sqref="Y108:Y207">
      <formula1>$CA$21:$CA$27</formula1>
    </dataValidation>
    <dataValidation type="list" imeMode="off" allowBlank="1" showInputMessage="1" showErrorMessage="1" errorTitle="入力確認" error="10秒から20分以内で入力して下さい。_x000a_１分以上の場合は_x000a_1分45秒67→｢145.67｣の形式で_x000a_入力して下さい。" promptTitle="オープン参加" prompt="オープンを指定して下さい" sqref="O108:O207">
      <formula1>$CE$6:$CE$7</formula1>
    </dataValidation>
    <dataValidation type="list" allowBlank="1" showInputMessage="1" errorTitle="入力確認" error="10秒から20分以内で入力して下さい。_x000a_１分以上の場合は_x000a_1分45秒67→｢145.67｣の形式で_x000a_入力して下さい。" promptTitle="オープン参加" prompt="オープンを指定して下さい" sqref="O6:O105 L6:L105 L108:L207">
      <formula1>$CE$6:$CE$7</formula1>
    </dataValidation>
    <dataValidation type="list" imeMode="on" allowBlank="1" showInputMessage="1" showErrorMessage="1" promptTitle="種別" prompt="「上級」「選手」「成人」を選択して下さい。" sqref="E6:E105 E108:E207">
      <formula1>"上級,選手,成人"</formula1>
    </dataValidation>
    <dataValidation type="list" allowBlank="1" showInputMessage="1" showErrorMessage="1" promptTitle="種目選択" prompt="出場種目を選択して下さい。" sqref="P6:T105 P108:T207">
      <formula1>$AL$6:$AL$10</formula1>
    </dataValidation>
    <dataValidation type="date" imeMode="off" operator="lessThanOrEqual" allowBlank="1" showInputMessage="1" error="15歳未満は出場出来ません。" promptTitle="入力形式" prompt="例　1943/01/14 の形式で_x000a_入力して下さい。" sqref="B6:B105 B108:B207">
      <formula1>TODAY()-0*365</formula1>
    </dataValidation>
    <dataValidation type="list" imeMode="on" allowBlank="1" showInputMessage="1" showErrorMessage="1" promptTitle="写真希望" prompt="写真撮影を_x000a_希望する：○_x000a_希望しない：×" sqref="D6:D105 D108:D207">
      <formula1>"○,×"</formula1>
    </dataValidation>
    <dataValidation imeMode="halfKatakana" allowBlank="1" showInputMessage="1" showErrorMessage="1" promptTitle="選手名カナ" prompt="選手の名のフリカナを入力して下さい。_x000a_（半角カタカナ）" sqref="I6:I105 I108:I207"/>
    <dataValidation imeMode="halfKatakana" allowBlank="1" showInputMessage="1" showErrorMessage="1" promptTitle="選手姓カナ" prompt="選手の姓のフリカナを入力して下さい。_x000a_（半角カタカナ）" sqref="H6:H105 H108:H207"/>
    <dataValidation imeMode="on" allowBlank="1" showInputMessage="1" showErrorMessage="1" promptTitle="姓" prompt="選手の姓を入力して下さい。" sqref="F6:F105 F108:F207"/>
    <dataValidation imeMode="on" allowBlank="1" showInputMessage="1" showErrorMessage="1" promptTitle="名" prompt="選手の名を入力して下さい。" sqref="G6:G105 G108:G207"/>
    <dataValidation type="list" imeMode="on" allowBlank="1" showInputMessage="1" showErrorMessage="1" promptTitle="種別選択" prompt="マスターズ協会_x000a_登録種別を_x000a_選択して下さい。" sqref="C6:C105 C108:C207">
      <formula1>"100歳,１年間"</formula1>
    </dataValidation>
    <dataValidation imeMode="on" allowBlank="1" showInputMessage="1" showErrorMessage="1" promptTitle="チーム略称" prompt="ルネサンス以外のチームで登録されている方のチーム略称を入力して下さい。" sqref="W6:W105 W108:W207"/>
    <dataValidation type="textLength" imeMode="off" operator="equal" allowBlank="1" showInputMessage="1" showErrorMessage="1" promptTitle="チーム番号" prompt="ルネサンス以外のチームで登録されている方のチーム番号(６桁)を入力して下さい。" sqref="V6:V105 V108:V207">
      <formula1>6</formula1>
    </dataValidation>
    <dataValidation allowBlank="1" showInputMessage="1" showErrorMessage="1" prompt="入力不要" sqref="Y106:Y107 A108:A207 X6:X105 Z108:Z207 A6:A105 Z6:Z105 X108:X207"/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" sqref="U6:U105 U108:U207 K108:K207 N108:N207 N6:N105 K6:K105">
      <formula1>10</formula1>
      <formula2>2000</formula2>
    </dataValidation>
    <dataValidation type="list" allowBlank="1" showInputMessage="1" showErrorMessage="1" promptTitle="種目選択" prompt="出場種目を選択して下さい。" sqref="J108:J207">
      <formula1>$AL$18:$AL$29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62" fitToHeight="2" orientation="portrait" horizontalDpi="4294967292" verticalDpi="300"/>
  <headerFooter alignWithMargins="0"/>
  <rowBreaks count="1" manualBreakCount="1">
    <brk id="105" max="16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CH106"/>
  <sheetViews>
    <sheetView showGridLines="0" workbookViewId="0">
      <pane ySplit="5" topLeftCell="A6" activePane="bottomLeft" state="frozen"/>
      <selection pane="bottomLeft" activeCell="C6" sqref="C6"/>
    </sheetView>
  </sheetViews>
  <sheetFormatPr defaultColWidth="8.85546875" defaultRowHeight="14.25" customHeight="1" x14ac:dyDescent="0.15"/>
  <cols>
    <col min="1" max="1" width="4.42578125" style="15" customWidth="1"/>
    <col min="2" max="2" width="7.140625" style="15" hidden="1" customWidth="1"/>
    <col min="3" max="3" width="9.85546875" style="15" customWidth="1"/>
    <col min="4" max="4" width="25" style="14" customWidth="1"/>
    <col min="5" max="5" width="7.85546875" style="126" customWidth="1"/>
    <col min="6" max="6" width="36.7109375" style="14" bestFit="1" customWidth="1"/>
    <col min="7" max="7" width="9.7109375" style="14" hidden="1" customWidth="1"/>
    <col min="8" max="8" width="44" style="14" hidden="1" customWidth="1"/>
    <col min="9" max="9" width="36.7109375" style="14" hidden="1" customWidth="1"/>
    <col min="10" max="10" width="9.7109375" style="14" hidden="1" customWidth="1"/>
    <col min="11" max="11" width="13.7109375" style="14" hidden="1" customWidth="1"/>
    <col min="12" max="12" width="9.7109375" style="15" hidden="1" customWidth="1"/>
    <col min="13" max="13" width="10.7109375" style="15" hidden="1" customWidth="1"/>
    <col min="14" max="14" width="9.28515625" style="14" hidden="1" customWidth="1"/>
    <col min="15" max="18" width="5.7109375" style="14" hidden="1" customWidth="1"/>
    <col min="19" max="23" width="3.7109375" style="14" hidden="1" customWidth="1"/>
    <col min="24" max="24" width="4.7109375" style="14" hidden="1" customWidth="1"/>
    <col min="25" max="33" width="3.7109375" style="14" hidden="1" customWidth="1"/>
    <col min="34" max="41" width="3.7109375" style="48" hidden="1" customWidth="1"/>
    <col min="42" max="42" width="2.7109375" style="48" hidden="1" customWidth="1"/>
    <col min="43" max="43" width="11.85546875" style="48" hidden="1" customWidth="1"/>
    <col min="44" max="48" width="3.7109375" style="14" hidden="1" customWidth="1"/>
    <col min="49" max="49" width="4.7109375" style="14" hidden="1" customWidth="1"/>
    <col min="50" max="50" width="25.42578125" style="14" hidden="1" customWidth="1"/>
    <col min="51" max="51" width="9.7109375" style="14" hidden="1" customWidth="1"/>
    <col min="52" max="52" width="5.7109375" style="14" hidden="1" customWidth="1"/>
    <col min="53" max="53" width="8.7109375" style="14" hidden="1" customWidth="1"/>
    <col min="54" max="54" width="2.7109375" style="14" hidden="1" customWidth="1"/>
    <col min="55" max="55" width="4.7109375" style="14" hidden="1" customWidth="1"/>
    <col min="56" max="57" width="11.85546875" style="14" hidden="1" customWidth="1"/>
    <col min="58" max="60" width="5.7109375" style="14" hidden="1" customWidth="1"/>
    <col min="61" max="61" width="7.7109375" style="14" hidden="1" customWidth="1"/>
    <col min="62" max="73" width="2.7109375" style="14" hidden="1" customWidth="1"/>
    <col min="74" max="86" width="3.7109375" style="14" hidden="1" customWidth="1"/>
    <col min="87" max="87" width="3.7109375" style="14" customWidth="1"/>
    <col min="88" max="16384" width="8.85546875" style="14"/>
  </cols>
  <sheetData>
    <row r="1" spans="1:74" ht="14.25" customHeight="1" x14ac:dyDescent="0.15">
      <c r="A1" s="135" t="str">
        <f>申込書!B1</f>
        <v>第６９回西日本医科学生総合体育大会</v>
      </c>
      <c r="B1" s="5"/>
      <c r="E1" s="162" t="s">
        <v>46</v>
      </c>
      <c r="F1" s="164"/>
    </row>
    <row r="2" spans="1:74" ht="14.25" customHeight="1" x14ac:dyDescent="0.15">
      <c r="A2" s="2" t="s">
        <v>235</v>
      </c>
      <c r="F2" s="7" t="s">
        <v>45</v>
      </c>
      <c r="G2" s="7"/>
      <c r="I2" s="7" t="s">
        <v>45</v>
      </c>
      <c r="J2" s="7"/>
    </row>
    <row r="3" spans="1:74" ht="14.25" customHeight="1" x14ac:dyDescent="0.15">
      <c r="A3" s="3" t="str">
        <f>申込書!C6&amp;申込書!D6&amp;"-"&amp;申込書!F6&amp;申込書!G6&amp;申込書!H6&amp;申込書!I6</f>
        <v>-</v>
      </c>
      <c r="C3" s="8"/>
      <c r="D3" s="13"/>
      <c r="E3" s="132"/>
      <c r="F3" s="193"/>
      <c r="G3" s="193"/>
      <c r="I3" s="203" t="s">
        <v>164</v>
      </c>
      <c r="J3" s="203"/>
    </row>
    <row r="4" spans="1:74" ht="14.25" customHeight="1" x14ac:dyDescent="0.15">
      <c r="A4" s="8" t="str">
        <f>IF(申込書!C8="","チーム登録を行って下さい",申込書!C8)</f>
        <v>チーム登録を行って下さい</v>
      </c>
      <c r="C4" s="17"/>
      <c r="D4" s="16"/>
      <c r="E4" s="17"/>
      <c r="H4" s="32" t="s">
        <v>44</v>
      </c>
      <c r="L4" s="17"/>
      <c r="M4" s="17"/>
      <c r="O4" s="44" t="s">
        <v>17</v>
      </c>
      <c r="P4" s="44" t="s">
        <v>232</v>
      </c>
      <c r="Q4" s="44" t="s">
        <v>17</v>
      </c>
      <c r="R4" s="195" t="s">
        <v>103</v>
      </c>
      <c r="S4" s="191" t="s">
        <v>100</v>
      </c>
      <c r="T4" s="204"/>
      <c r="U4" s="204"/>
      <c r="V4" s="204"/>
      <c r="W4" s="204"/>
      <c r="X4" s="192"/>
      <c r="Y4" s="194" t="s">
        <v>19</v>
      </c>
      <c r="Z4" s="194"/>
      <c r="AA4" s="194"/>
      <c r="AB4" s="194"/>
      <c r="AC4" s="194"/>
      <c r="AD4" s="194" t="s">
        <v>110</v>
      </c>
      <c r="AE4" s="194"/>
      <c r="AF4" s="194"/>
      <c r="AG4" s="194"/>
      <c r="AH4" s="197" t="s">
        <v>111</v>
      </c>
      <c r="AI4" s="198"/>
      <c r="AJ4" s="198"/>
      <c r="AK4" s="198"/>
      <c r="AL4" s="200" t="s">
        <v>114</v>
      </c>
      <c r="AM4" s="201"/>
      <c r="AN4" s="201"/>
      <c r="AO4" s="201"/>
      <c r="AP4" s="202"/>
      <c r="AQ4" s="199" t="s">
        <v>115</v>
      </c>
      <c r="AR4" s="199"/>
      <c r="AS4" s="194" t="s">
        <v>155</v>
      </c>
      <c r="AT4" s="194"/>
      <c r="AU4" s="194"/>
      <c r="AV4" s="194"/>
    </row>
    <row r="5" spans="1:74" s="15" customFormat="1" ht="14.25" customHeight="1" x14ac:dyDescent="0.15">
      <c r="A5" s="18" t="s">
        <v>10</v>
      </c>
      <c r="B5" s="18" t="s">
        <v>100</v>
      </c>
      <c r="C5" s="112" t="s">
        <v>97</v>
      </c>
      <c r="D5" s="18" t="s">
        <v>17</v>
      </c>
      <c r="E5" s="127" t="s">
        <v>258</v>
      </c>
      <c r="F5" s="18" t="s">
        <v>18</v>
      </c>
      <c r="G5" s="18" t="s">
        <v>13</v>
      </c>
      <c r="H5" s="18" t="s">
        <v>14</v>
      </c>
      <c r="I5" s="18" t="s">
        <v>15</v>
      </c>
      <c r="J5" s="18" t="s">
        <v>16</v>
      </c>
      <c r="K5" s="30"/>
      <c r="L5" s="18" t="s">
        <v>12</v>
      </c>
      <c r="M5" s="18" t="s">
        <v>154</v>
      </c>
      <c r="O5" s="45" t="s">
        <v>118</v>
      </c>
      <c r="P5" s="45" t="s">
        <v>233</v>
      </c>
      <c r="Q5" s="45" t="s">
        <v>108</v>
      </c>
      <c r="R5" s="196"/>
      <c r="S5" s="18" t="s">
        <v>39</v>
      </c>
      <c r="T5" s="18" t="s">
        <v>40</v>
      </c>
      <c r="U5" s="18" t="s">
        <v>41</v>
      </c>
      <c r="V5" s="18" t="s">
        <v>42</v>
      </c>
      <c r="W5" s="18" t="s">
        <v>107</v>
      </c>
      <c r="X5" s="96"/>
      <c r="Y5" s="18" t="s">
        <v>39</v>
      </c>
      <c r="Z5" s="18" t="s">
        <v>40</v>
      </c>
      <c r="AA5" s="18" t="s">
        <v>41</v>
      </c>
      <c r="AB5" s="18" t="s">
        <v>42</v>
      </c>
      <c r="AC5" s="18" t="s">
        <v>107</v>
      </c>
      <c r="AD5" s="18" t="s">
        <v>39</v>
      </c>
      <c r="AE5" s="18" t="s">
        <v>40</v>
      </c>
      <c r="AF5" s="18" t="s">
        <v>41</v>
      </c>
      <c r="AG5" s="18" t="s">
        <v>42</v>
      </c>
      <c r="AH5" s="49" t="s">
        <v>39</v>
      </c>
      <c r="AI5" s="49" t="s">
        <v>40</v>
      </c>
      <c r="AJ5" s="49" t="s">
        <v>41</v>
      </c>
      <c r="AK5" s="49" t="s">
        <v>42</v>
      </c>
      <c r="AL5" s="49" t="s">
        <v>39</v>
      </c>
      <c r="AM5" s="49" t="s">
        <v>40</v>
      </c>
      <c r="AN5" s="49" t="s">
        <v>41</v>
      </c>
      <c r="AO5" s="49" t="s">
        <v>42</v>
      </c>
      <c r="AP5" s="49"/>
      <c r="AQ5" s="49" t="s">
        <v>116</v>
      </c>
      <c r="AR5" s="18" t="s">
        <v>117</v>
      </c>
      <c r="AS5" s="18" t="s">
        <v>39</v>
      </c>
      <c r="AT5" s="18" t="s">
        <v>40</v>
      </c>
      <c r="AU5" s="18" t="s">
        <v>41</v>
      </c>
      <c r="AV5" s="18" t="s">
        <v>42</v>
      </c>
      <c r="AX5" s="15" t="s">
        <v>101</v>
      </c>
      <c r="AY5" s="15" t="s">
        <v>102</v>
      </c>
      <c r="AZ5" s="15" t="s">
        <v>103</v>
      </c>
      <c r="BB5" s="121"/>
      <c r="BD5" s="15" t="s">
        <v>95</v>
      </c>
      <c r="BE5" s="15" t="s">
        <v>106</v>
      </c>
      <c r="BF5" s="15" t="s">
        <v>19</v>
      </c>
      <c r="BG5" s="15" t="s">
        <v>100</v>
      </c>
      <c r="BH5" s="15" t="s">
        <v>109</v>
      </c>
      <c r="BI5" s="15" t="s">
        <v>113</v>
      </c>
      <c r="BJ5" s="15">
        <f>AY14</f>
        <v>6</v>
      </c>
      <c r="BK5" s="15">
        <f>AY15</f>
        <v>7</v>
      </c>
      <c r="BL5" s="15">
        <f>AY16</f>
        <v>6</v>
      </c>
      <c r="BM5" s="15">
        <f>AY17</f>
        <v>6</v>
      </c>
      <c r="BN5" s="15">
        <f>AY18</f>
        <v>7</v>
      </c>
      <c r="BO5" s="15">
        <f>AY19</f>
        <v>6</v>
      </c>
      <c r="BP5" s="15">
        <f>AY24</f>
        <v>0</v>
      </c>
      <c r="BQ5" s="15">
        <f>AY25</f>
        <v>0</v>
      </c>
      <c r="BR5" s="15">
        <f>AY27</f>
        <v>0</v>
      </c>
      <c r="BS5" s="15" t="str">
        <f>AY28</f>
        <v>A</v>
      </c>
      <c r="BT5" s="15" t="str">
        <f>AY30</f>
        <v>C</v>
      </c>
      <c r="BU5" s="15" t="str">
        <f>AY31</f>
        <v>D</v>
      </c>
    </row>
    <row r="6" spans="1:74" ht="14.25" customHeight="1" x14ac:dyDescent="0.15">
      <c r="A6" s="18" t="str">
        <f>IF(D6="","",1)</f>
        <v/>
      </c>
      <c r="B6" s="18" t="str">
        <f>IF(D6="","",IF(W6=0,"男子",IF(W6=5,"女子",IF(W6=9,"混合","？？"))))</f>
        <v/>
      </c>
      <c r="C6" s="47"/>
      <c r="D6" s="46"/>
      <c r="E6" s="133"/>
      <c r="F6" s="47"/>
      <c r="G6" s="46"/>
      <c r="H6" s="46" t="s">
        <v>267</v>
      </c>
      <c r="I6" s="46"/>
      <c r="J6" s="46"/>
      <c r="K6" s="29" t="str">
        <f>IF(W6=3,"性別確認!",IF(AP6&lt;&gt;0,"泳者重複!",""))</f>
        <v/>
      </c>
      <c r="L6" s="22" t="str">
        <f>IF(D6="","",SUM(Y6:AB6))</f>
        <v/>
      </c>
      <c r="M6" s="22" t="str">
        <f>IF(F6="","999:99.99"," "&amp;LEFT(RIGHT("        "&amp;TEXT(F6,"0.00"),7),2)&amp;":"&amp;RIGHT(TEXT(F6,"0.00"),5))</f>
        <v>999:99.99</v>
      </c>
      <c r="O6" s="21" t="str">
        <f>IF($D6="","",VLOOKUP($D6,$AX$14:$AY$31,2,0))</f>
        <v/>
      </c>
      <c r="P6" s="21">
        <f>IF(C6="オープン",5,0)</f>
        <v>0</v>
      </c>
      <c r="Q6" s="21" t="str">
        <f>IF($D6="","",VLOOKUP($D6,$AX$14:$AZ$22,2,0))</f>
        <v/>
      </c>
      <c r="R6" s="21" t="str">
        <f>IF($D6="","",VLOOKUP($D6,$AX$14:$AZ$23,3,0))</f>
        <v/>
      </c>
      <c r="S6" s="21">
        <f>IF(G6="",0,VLOOKUP(G6,$BD$7:$BG$106,4,0))</f>
        <v>0</v>
      </c>
      <c r="T6" s="21">
        <f>IF(H6="",0,VLOOKUP(H6,$BD$7:$BG$106,4,0))</f>
        <v>0</v>
      </c>
      <c r="U6" s="21">
        <f>IF(I6="",0,VLOOKUP(I6,$BD$7:$BG$106,4,0))</f>
        <v>0</v>
      </c>
      <c r="V6" s="21">
        <f>IF(J6="",0,VLOOKUP(J6,$BD$7:$BG$106,4,0))</f>
        <v>0</v>
      </c>
      <c r="W6" s="21" t="str">
        <f>IF(D6="","",VLOOKUP(D6,$AX$14:$BB$22,5,0))</f>
        <v/>
      </c>
      <c r="X6" s="21" t="str">
        <f>IF(G6="","",IF(SUM(AD6:AG6)=0,"",IF(W6=9,0,1)))</f>
        <v/>
      </c>
      <c r="Y6" s="21">
        <f>IF($G6="",0,VLOOKUP($G6,$BD$7:$BG$106,3,0))</f>
        <v>0</v>
      </c>
      <c r="Z6" s="21">
        <f>IF($H6="",0,VLOOKUP($H6,$BD$7:$BG$106,3,0))</f>
        <v>0</v>
      </c>
      <c r="AA6" s="21">
        <f>IF($I6="",0,VLOOKUP($I6,$BD$7:$BG$106,3,0))</f>
        <v>0</v>
      </c>
      <c r="AB6" s="21">
        <f>IF($J6="",0,VLOOKUP($J6,$BD$7:$BG$106,3,0))</f>
        <v>0</v>
      </c>
      <c r="AC6" s="21">
        <f>IF(SUM(Y6:AB6)=0,0,IF(SUM(Y6:AB6)=20,5,IF(SUM(Y6:AB6)=10,9,3)))</f>
        <v>0</v>
      </c>
      <c r="AD6" s="21">
        <f>IF($G6="",0,VLOOKUP($G6,$BD$7:$BH$106,5,0))</f>
        <v>0</v>
      </c>
      <c r="AE6" s="21">
        <f>IF($H6="",0,VLOOKUP($H6,$BD$7:$BH$106,5,0))</f>
        <v>0</v>
      </c>
      <c r="AF6" s="21">
        <f>IF($I6="",0,VLOOKUP($I6,$BD$7:$BH$106,5,0))</f>
        <v>0</v>
      </c>
      <c r="AG6" s="21">
        <f>IF($J6="",0,VLOOKUP($J6,$BD$7:$BH$106,5,0))</f>
        <v>0</v>
      </c>
      <c r="AH6" s="50" t="str">
        <f>IF(G6="","",$O6&amp;G6)</f>
        <v/>
      </c>
      <c r="AI6" s="50" t="str">
        <f>IF(H6="","",$O6&amp;H6)</f>
        <v/>
      </c>
      <c r="AJ6" s="50" t="str">
        <f>IF(I6="","",$O6&amp;I6)</f>
        <v/>
      </c>
      <c r="AK6" s="50" t="str">
        <f>IF(J6="","",$O6&amp;J6)</f>
        <v/>
      </c>
      <c r="AL6" s="50">
        <f>IF(G6="",0,VLOOKUP(G6,$BD$7:$BU$106,$O6+6,0))</f>
        <v>0</v>
      </c>
      <c r="AM6" s="50">
        <f>IF(H6="",0,VLOOKUP(H6,$BD$7:$BU$106,$O6+6,0))</f>
        <v>0</v>
      </c>
      <c r="AN6" s="50">
        <f>IF(I6="",0,VLOOKUP(I6,$BD$7:$BU$106,$O6+6,0))</f>
        <v>0</v>
      </c>
      <c r="AO6" s="50">
        <f>IF(J6="",0,VLOOKUP(J6,$BD$7:$BU$106,$O6+6,0))</f>
        <v>0</v>
      </c>
      <c r="AP6" s="50">
        <f>IF(OR(AL6&gt;1,AM6&gt;1,AN6&gt;1,AO6&gt;1),1,0)</f>
        <v>0</v>
      </c>
      <c r="AQ6" s="50" t="str">
        <f>IF(D6="","",TEXT(O6,"00")&amp;C6)</f>
        <v/>
      </c>
      <c r="AR6" s="21">
        <f>IF(AQ6="",0,COUNTIF($AQ$6:$AQ$65,AQ6))</f>
        <v>0</v>
      </c>
      <c r="AS6" s="21" t="str">
        <f>IF(G6="","",VLOOKUP(G6,$BD$7:$BI$106,6,0))</f>
        <v/>
      </c>
      <c r="AT6" s="21" t="str">
        <f>IF(H6="","",VLOOKUP(H6,$BD$7:$BI$106,6,0))</f>
        <v/>
      </c>
      <c r="AU6" s="21" t="str">
        <f>IF(I6="","",VLOOKUP(I6,$BD$7:$BI$106,6,0))</f>
        <v/>
      </c>
      <c r="AV6" s="21" t="str">
        <f>IF(J6="","",VLOOKUP(J6,$BD$7:$BI$106,6,0))</f>
        <v/>
      </c>
    </row>
    <row r="7" spans="1:74" ht="14.25" customHeight="1" x14ac:dyDescent="0.15">
      <c r="A7" s="18" t="str">
        <f>IF(D7="","",A6+1)</f>
        <v/>
      </c>
      <c r="B7" s="18" t="str">
        <f t="shared" ref="B7:B53" si="0">IF(D7="","",IF(W7=0,"男子",IF(W7=5,"女子",IF(W7=9,"混合","？？"))))</f>
        <v/>
      </c>
      <c r="C7" s="47"/>
      <c r="D7" s="46"/>
      <c r="E7" s="133"/>
      <c r="F7" s="47"/>
      <c r="G7" s="46"/>
      <c r="H7" s="46"/>
      <c r="I7" s="46"/>
      <c r="J7" s="46"/>
      <c r="K7" s="29" t="str">
        <f>IF(W7=3,"性別確認!",IF(AP7&lt;&gt;0,"泳者重複!",""))</f>
        <v/>
      </c>
      <c r="L7" s="22" t="str">
        <f t="shared" ref="L7:L53" si="1">IF(D7="","",SUM(Y7:AB7))</f>
        <v/>
      </c>
      <c r="M7" s="22" t="str">
        <f t="shared" ref="M7:M65" si="2">IF(F7="","999:99.99"," "&amp;LEFT(RIGHT("        "&amp;TEXT(F7,"0.00"),7),2)&amp;":"&amp;RIGHT(TEXT(F7,"0.00"),5))</f>
        <v>999:99.99</v>
      </c>
      <c r="O7" s="21" t="str">
        <f t="shared" ref="O7:O65" si="3">IF($D7="","",VLOOKUP($D7,$AX$14:$AY$31,2,0))</f>
        <v/>
      </c>
      <c r="P7" s="21">
        <f t="shared" ref="P7:P65" si="4">IF(C7="オープン",5,0)</f>
        <v>0</v>
      </c>
      <c r="Q7" s="21" t="str">
        <f t="shared" ref="Q7:Q65" si="5">IF($D7="","",VLOOKUP($D7,$AX$14:$AZ$22,2,0))</f>
        <v/>
      </c>
      <c r="R7" s="21" t="str">
        <f t="shared" ref="R7:R65" si="6">IF($D7="","",VLOOKUP($D7,$AX$14:$AZ$23,3,0))</f>
        <v/>
      </c>
      <c r="S7" s="21">
        <f t="shared" ref="S7:S55" si="7">IF(G7="",0,VLOOKUP(G7,$BD$7:$BG$106,4,0))</f>
        <v>0</v>
      </c>
      <c r="T7" s="21">
        <f t="shared" ref="T7:T55" si="8">IF(H7="",0,VLOOKUP(H7,$BD$7:$BG$106,4,0))</f>
        <v>0</v>
      </c>
      <c r="U7" s="21">
        <f t="shared" ref="U7:U55" si="9">IF(I7="",0,VLOOKUP(I7,$BD$7:$BG$106,4,0))</f>
        <v>0</v>
      </c>
      <c r="V7" s="21">
        <f t="shared" ref="V7:V55" si="10">IF(J7="",0,VLOOKUP(J7,$BD$7:$BG$106,4,0))</f>
        <v>0</v>
      </c>
      <c r="W7" s="21" t="str">
        <f t="shared" ref="W7:W65" si="11">IF(D7="","",VLOOKUP(D7,$AX$14:$BB$22,5,0))</f>
        <v/>
      </c>
      <c r="X7" s="21" t="str">
        <f t="shared" ref="X7:X65" si="12">IF(G7="","",IF(SUM(AD7:AG7)=0,"",IF(W7=9,0,1)))</f>
        <v/>
      </c>
      <c r="Y7" s="21">
        <f t="shared" ref="Y7:Y55" si="13">IF(G7="",0,VLOOKUP(G7,$BD$7:$BG$106,3,0))</f>
        <v>0</v>
      </c>
      <c r="Z7" s="21">
        <f t="shared" ref="Z7:Z55" si="14">IF(H7="",0,VLOOKUP(H7,$BD$7:$BG$106,3,0))</f>
        <v>0</v>
      </c>
      <c r="AA7" s="21">
        <f t="shared" ref="AA7:AA55" si="15">IF(I7="",0,VLOOKUP(I7,$BD$7:$BG$106,3,0))</f>
        <v>0</v>
      </c>
      <c r="AB7" s="21">
        <f t="shared" ref="AB7:AB55" si="16">IF(J7="",0,VLOOKUP(J7,$BD$7:$BG$106,3,0))</f>
        <v>0</v>
      </c>
      <c r="AC7" s="21">
        <f t="shared" ref="AC7:AC55" si="17">IF(SUM(Y7:AB7)=0,0,IF(SUM(Y7:AB7)=20,5,IF(SUM(Y7:AB7)=10,9,3)))</f>
        <v>0</v>
      </c>
      <c r="AD7" s="21">
        <f t="shared" ref="AD7:AD65" si="18">IF($G7="",0,VLOOKUP($G7,$BD$7:$BH$106,5,0))</f>
        <v>0</v>
      </c>
      <c r="AE7" s="21">
        <f t="shared" ref="AE7:AE65" si="19">IF($H7="",0,VLOOKUP($H7,$BD$7:$BH$106,5,0))</f>
        <v>0</v>
      </c>
      <c r="AF7" s="21">
        <f t="shared" ref="AF7:AF65" si="20">IF($I7="",0,VLOOKUP($I7,$BD$7:$BH$106,5,0))</f>
        <v>0</v>
      </c>
      <c r="AG7" s="21">
        <f t="shared" ref="AG7:AG65" si="21">IF($J7="",0,VLOOKUP($J7,$BD$7:$BH$106,5,0))</f>
        <v>0</v>
      </c>
      <c r="AH7" s="50" t="str">
        <f t="shared" ref="AH7:AH65" si="22">IF(G7="","",$O7&amp;G7)</f>
        <v/>
      </c>
      <c r="AI7" s="50" t="str">
        <f t="shared" ref="AI7:AI65" si="23">IF(H7="","",$O7&amp;H7)</f>
        <v/>
      </c>
      <c r="AJ7" s="50" t="str">
        <f t="shared" ref="AJ7:AJ65" si="24">IF(I7="","",$O7&amp;I7)</f>
        <v/>
      </c>
      <c r="AK7" s="50" t="str">
        <f t="shared" ref="AK7:AK65" si="25">IF(J7="","",$O7&amp;J7)</f>
        <v/>
      </c>
      <c r="AL7" s="50">
        <f t="shared" ref="AL7:AL9" si="26">IF(G7="",0,VLOOKUP(G7,$BD$7:$BU$106,$O7+6,0))</f>
        <v>0</v>
      </c>
      <c r="AM7" s="50">
        <f t="shared" ref="AM7:AM9" si="27">IF(H7="",0,VLOOKUP(H7,$BD$7:$BU$106,$O7+6,0))</f>
        <v>0</v>
      </c>
      <c r="AN7" s="50">
        <f t="shared" ref="AN7:AN9" si="28">IF(I7="",0,VLOOKUP(I7,$BD$7:$BU$106,$O7+6,0))</f>
        <v>0</v>
      </c>
      <c r="AO7" s="50">
        <f t="shared" ref="AO7:AO9" si="29">IF(J7="",0,VLOOKUP(J7,$BD$7:$BU$106,$O7+6,0))</f>
        <v>0</v>
      </c>
      <c r="AP7" s="50">
        <f t="shared" ref="AP7:AP65" si="30">IF(OR(AL7&gt;1,AM7&gt;1,AN7&gt;1,AO7&gt;1),1,0)</f>
        <v>0</v>
      </c>
      <c r="AQ7" s="50" t="str">
        <f>IF(D7="","",TEXT(O7,"00")&amp;C7)</f>
        <v/>
      </c>
      <c r="AR7" s="21">
        <f t="shared" ref="AR7:AR65" si="31">IF(AQ7="",0,COUNTIF($AQ$6:$AQ$65,AQ7))</f>
        <v>0</v>
      </c>
      <c r="AS7" s="21" t="str">
        <f t="shared" ref="AS7:AS65" si="32">IF(G7="","",VLOOKUP(G7,$BD$7:$BI$106,6,0))</f>
        <v/>
      </c>
      <c r="AT7" s="21" t="str">
        <f t="shared" ref="AT7:AT65" si="33">IF(H7="","",VLOOKUP(H7,$BD$7:$BI$106,6,0))</f>
        <v/>
      </c>
      <c r="AU7" s="21" t="str">
        <f t="shared" ref="AU7:AU65" si="34">IF(I7="","",VLOOKUP(I7,$BD$7:$BI$106,6,0))</f>
        <v/>
      </c>
      <c r="AV7" s="21" t="str">
        <f t="shared" ref="AV7:AV65" si="35">IF(J7="","",VLOOKUP(J7,$BD$7:$BI$106,6,0))</f>
        <v/>
      </c>
      <c r="AX7" s="14" t="s">
        <v>223</v>
      </c>
      <c r="AY7" s="14">
        <v>6</v>
      </c>
      <c r="AZ7" s="14">
        <v>200</v>
      </c>
      <c r="BC7" s="14">
        <v>1</v>
      </c>
      <c r="BD7" s="14" t="str">
        <f>IF(ISERROR(VLOOKUP($BC7,男子申込一覧表!$AS$5:$AY$207,3,0)),"",VLOOKUP($BC7,男子申込一覧表!$AS$5:$AY$207,3,0))</f>
        <v/>
      </c>
      <c r="BE7" s="14" t="str">
        <f>IF(ISERROR(VLOOKUP($BC7,男子申込一覧表!$AS$5:$AY$207,3,0)),"",VLOOKUP($BC7,男子申込一覧表!$AS$5:$AY$207,4,0))</f>
        <v/>
      </c>
      <c r="BF7" s="14" t="str">
        <f>IF(ISERROR(VLOOKUP($BC7,男子申込一覧表!$AS$5:$AY$207,3,0)),"",VLOOKUP($BC7,男子申込一覧表!$AS$5:$BB$207,10,0))</f>
        <v/>
      </c>
      <c r="BG7" s="14" t="str">
        <f>IF(ISERROR(VLOOKUP($BC7,男子申込一覧表!$AS$5:$AZ$207,3,0)),"",VLOOKUP($BC7,男子申込一覧表!$AS$5:$AZ$207,7,0))</f>
        <v/>
      </c>
      <c r="BH7" s="14" t="str">
        <f>IF(ISERROR(VLOOKUP($BC7,男子申込一覧表!$AS$5:$BM$207,3,0)),"",VLOOKUP($BC7,男子申込一覧表!$AS$5:$BM$207,14,0))</f>
        <v/>
      </c>
      <c r="BI7" s="14" t="str">
        <f>IF(ISERROR(VLOOKUP($BC7,男子申込一覧表!$AS$5:$BM$207,3,0)),"",VLOOKUP($BC7,男子申込一覧表!$AS$5:$BM$207,9,0))</f>
        <v/>
      </c>
      <c r="BJ7" s="14">
        <f t="shared" ref="BJ7:BU16" si="36">COUNTIF($AH$6:$AK$65,BJ$5&amp;$BD7)</f>
        <v>0</v>
      </c>
      <c r="BK7" s="14">
        <f t="shared" si="36"/>
        <v>0</v>
      </c>
      <c r="BL7" s="14">
        <f t="shared" si="36"/>
        <v>0</v>
      </c>
      <c r="BM7" s="14">
        <f t="shared" si="36"/>
        <v>0</v>
      </c>
      <c r="BN7" s="14">
        <f t="shared" si="36"/>
        <v>0</v>
      </c>
      <c r="BO7" s="14">
        <f t="shared" si="36"/>
        <v>0</v>
      </c>
      <c r="BP7" s="14">
        <f t="shared" si="36"/>
        <v>0</v>
      </c>
      <c r="BQ7" s="14">
        <f t="shared" si="36"/>
        <v>0</v>
      </c>
      <c r="BR7" s="14">
        <f t="shared" si="36"/>
        <v>0</v>
      </c>
      <c r="BS7" s="14">
        <f t="shared" si="36"/>
        <v>0</v>
      </c>
      <c r="BT7" s="14">
        <f t="shared" si="36"/>
        <v>0</v>
      </c>
      <c r="BU7" s="14">
        <f t="shared" si="36"/>
        <v>0</v>
      </c>
    </row>
    <row r="8" spans="1:74" ht="14.25" customHeight="1" x14ac:dyDescent="0.15">
      <c r="A8" s="18" t="str">
        <f>IF(D8="","",A7+1)</f>
        <v/>
      </c>
      <c r="B8" s="18" t="str">
        <f t="shared" si="0"/>
        <v/>
      </c>
      <c r="C8" s="47"/>
      <c r="D8" s="46"/>
      <c r="E8" s="133"/>
      <c r="F8" s="47"/>
      <c r="G8" s="46"/>
      <c r="H8" s="46"/>
      <c r="I8" s="46"/>
      <c r="J8" s="46"/>
      <c r="K8" s="29" t="str">
        <f t="shared" ref="K8:K65" si="37">IF(W8=3,"性別確認!",IF(AP8&lt;&gt;0,"泳者重複!",""))</f>
        <v/>
      </c>
      <c r="L8" s="22" t="str">
        <f t="shared" si="1"/>
        <v/>
      </c>
      <c r="M8" s="22" t="str">
        <f t="shared" si="2"/>
        <v>999:99.99</v>
      </c>
      <c r="O8" s="21" t="str">
        <f t="shared" si="3"/>
        <v/>
      </c>
      <c r="P8" s="21">
        <f t="shared" si="4"/>
        <v>0</v>
      </c>
      <c r="Q8" s="21" t="str">
        <f t="shared" si="5"/>
        <v/>
      </c>
      <c r="R8" s="21" t="str">
        <f t="shared" si="6"/>
        <v/>
      </c>
      <c r="S8" s="21">
        <f t="shared" si="7"/>
        <v>0</v>
      </c>
      <c r="T8" s="21">
        <f t="shared" si="8"/>
        <v>0</v>
      </c>
      <c r="U8" s="21">
        <f t="shared" si="9"/>
        <v>0</v>
      </c>
      <c r="V8" s="21">
        <f t="shared" si="10"/>
        <v>0</v>
      </c>
      <c r="W8" s="21" t="str">
        <f t="shared" si="11"/>
        <v/>
      </c>
      <c r="X8" s="21" t="str">
        <f t="shared" si="12"/>
        <v/>
      </c>
      <c r="Y8" s="21">
        <f t="shared" si="13"/>
        <v>0</v>
      </c>
      <c r="Z8" s="21">
        <f t="shared" si="14"/>
        <v>0</v>
      </c>
      <c r="AA8" s="21">
        <f t="shared" si="15"/>
        <v>0</v>
      </c>
      <c r="AB8" s="21">
        <f t="shared" si="16"/>
        <v>0</v>
      </c>
      <c r="AC8" s="21">
        <f t="shared" si="17"/>
        <v>0</v>
      </c>
      <c r="AD8" s="21">
        <f t="shared" si="18"/>
        <v>0</v>
      </c>
      <c r="AE8" s="21">
        <f t="shared" si="19"/>
        <v>0</v>
      </c>
      <c r="AF8" s="21">
        <f t="shared" si="20"/>
        <v>0</v>
      </c>
      <c r="AG8" s="21">
        <f t="shared" si="21"/>
        <v>0</v>
      </c>
      <c r="AH8" s="50" t="str">
        <f t="shared" si="22"/>
        <v/>
      </c>
      <c r="AI8" s="50" t="str">
        <f t="shared" si="23"/>
        <v/>
      </c>
      <c r="AJ8" s="50" t="str">
        <f t="shared" si="24"/>
        <v/>
      </c>
      <c r="AK8" s="50" t="str">
        <f t="shared" si="25"/>
        <v/>
      </c>
      <c r="AL8" s="50">
        <f t="shared" si="26"/>
        <v>0</v>
      </c>
      <c r="AM8" s="50">
        <f t="shared" si="27"/>
        <v>0</v>
      </c>
      <c r="AN8" s="50">
        <f t="shared" si="28"/>
        <v>0</v>
      </c>
      <c r="AO8" s="50">
        <f t="shared" si="29"/>
        <v>0</v>
      </c>
      <c r="AP8" s="50">
        <f>IF(OR(AL8&gt;1,AM8&gt;1,AN8&gt;1,AO8&gt;1),1,0)</f>
        <v>0</v>
      </c>
      <c r="AQ8" s="50" t="str">
        <f t="shared" ref="AQ8:AQ65" si="38">IF(D8="","",TEXT(O8,"00")&amp;C8)</f>
        <v/>
      </c>
      <c r="AR8" s="21">
        <f t="shared" si="31"/>
        <v>0</v>
      </c>
      <c r="AS8" s="21" t="str">
        <f t="shared" si="32"/>
        <v/>
      </c>
      <c r="AT8" s="21" t="str">
        <f t="shared" si="33"/>
        <v/>
      </c>
      <c r="AU8" s="21" t="str">
        <f t="shared" si="34"/>
        <v/>
      </c>
      <c r="AV8" s="21" t="str">
        <f t="shared" si="35"/>
        <v/>
      </c>
      <c r="AX8" s="14" t="s">
        <v>224</v>
      </c>
      <c r="AY8" s="14">
        <v>7</v>
      </c>
      <c r="AZ8" s="14">
        <v>200</v>
      </c>
      <c r="BC8" s="14">
        <v>2</v>
      </c>
      <c r="BD8" s="14" t="str">
        <f>IF(ISERROR(VLOOKUP($BC8,男子申込一覧表!$AS$5:$AY$207,3,0)),"",VLOOKUP($BC8,男子申込一覧表!$AS$5:$AY$207,3,0))</f>
        <v/>
      </c>
      <c r="BE8" s="14" t="str">
        <f>IF(ISERROR(VLOOKUP($BC8,男子申込一覧表!$AS$5:$AY$207,3,0)),"",VLOOKUP($BC8,男子申込一覧表!$AS$5:$AY$207,4,0))</f>
        <v/>
      </c>
      <c r="BF8" s="14" t="str">
        <f>IF(ISERROR(VLOOKUP($BC8,男子申込一覧表!$AS$5:$AY$207,3,0)),"",VLOOKUP($BC8,男子申込一覧表!$AS$5:$BB$207,10,0))</f>
        <v/>
      </c>
      <c r="BG8" s="14" t="str">
        <f>IF(ISERROR(VLOOKUP($BC8,男子申込一覧表!$AS$5:$AZ$207,3,0)),"",VLOOKUP($BC8,男子申込一覧表!$AS$5:$AZ$207,7,0))</f>
        <v/>
      </c>
      <c r="BH8" s="14" t="str">
        <f>IF(ISERROR(VLOOKUP($BC8,男子申込一覧表!$AS$5:$BM$207,3,0)),"",VLOOKUP($BC8,男子申込一覧表!$AS$5:$BM$207,14,0))</f>
        <v/>
      </c>
      <c r="BI8" s="14" t="str">
        <f>IF(ISERROR(VLOOKUP($BC8,男子申込一覧表!$AS$5:$BM$207,3,0)),"",VLOOKUP($BC8,男子申込一覧表!$AS$5:$BM$207,9,0))</f>
        <v/>
      </c>
      <c r="BJ8" s="14">
        <f t="shared" si="36"/>
        <v>0</v>
      </c>
      <c r="BK8" s="14">
        <f t="shared" si="36"/>
        <v>0</v>
      </c>
      <c r="BL8" s="14">
        <f t="shared" si="36"/>
        <v>0</v>
      </c>
      <c r="BM8" s="14">
        <f t="shared" si="36"/>
        <v>0</v>
      </c>
      <c r="BN8" s="14">
        <f t="shared" si="36"/>
        <v>0</v>
      </c>
      <c r="BO8" s="14">
        <f t="shared" si="36"/>
        <v>0</v>
      </c>
      <c r="BP8" s="14">
        <f t="shared" si="36"/>
        <v>0</v>
      </c>
      <c r="BQ8" s="14">
        <f t="shared" si="36"/>
        <v>0</v>
      </c>
      <c r="BR8" s="14">
        <f t="shared" si="36"/>
        <v>0</v>
      </c>
      <c r="BS8" s="14">
        <f t="shared" si="36"/>
        <v>0</v>
      </c>
      <c r="BT8" s="14">
        <f t="shared" si="36"/>
        <v>0</v>
      </c>
      <c r="BU8" s="14">
        <f t="shared" si="36"/>
        <v>0</v>
      </c>
    </row>
    <row r="9" spans="1:74" ht="14.25" customHeight="1" x14ac:dyDescent="0.15">
      <c r="A9" s="122" t="str">
        <f t="shared" ref="A9:A65" si="39">IF(D9="","",A8+1)</f>
        <v/>
      </c>
      <c r="B9" s="18" t="str">
        <f t="shared" si="0"/>
        <v/>
      </c>
      <c r="C9" s="47"/>
      <c r="D9" s="46"/>
      <c r="E9" s="133"/>
      <c r="F9" s="47"/>
      <c r="G9" s="46"/>
      <c r="H9" s="46"/>
      <c r="I9" s="46"/>
      <c r="J9" s="46"/>
      <c r="K9" s="29" t="str">
        <f t="shared" si="37"/>
        <v/>
      </c>
      <c r="L9" s="22" t="str">
        <f t="shared" si="1"/>
        <v/>
      </c>
      <c r="M9" s="22" t="str">
        <f t="shared" si="2"/>
        <v>999:99.99</v>
      </c>
      <c r="O9" s="21" t="str">
        <f t="shared" si="3"/>
        <v/>
      </c>
      <c r="P9" s="21">
        <f t="shared" si="4"/>
        <v>0</v>
      </c>
      <c r="Q9" s="21" t="str">
        <f t="shared" si="5"/>
        <v/>
      </c>
      <c r="R9" s="21" t="str">
        <f t="shared" si="6"/>
        <v/>
      </c>
      <c r="S9" s="21">
        <f t="shared" si="7"/>
        <v>0</v>
      </c>
      <c r="T9" s="21">
        <f t="shared" si="8"/>
        <v>0</v>
      </c>
      <c r="U9" s="21">
        <f t="shared" si="9"/>
        <v>0</v>
      </c>
      <c r="V9" s="21">
        <f t="shared" si="10"/>
        <v>0</v>
      </c>
      <c r="W9" s="21" t="str">
        <f t="shared" si="11"/>
        <v/>
      </c>
      <c r="X9" s="21" t="str">
        <f t="shared" si="12"/>
        <v/>
      </c>
      <c r="Y9" s="21">
        <f t="shared" si="13"/>
        <v>0</v>
      </c>
      <c r="Z9" s="21">
        <f t="shared" si="14"/>
        <v>0</v>
      </c>
      <c r="AA9" s="21">
        <f t="shared" si="15"/>
        <v>0</v>
      </c>
      <c r="AB9" s="21">
        <f t="shared" si="16"/>
        <v>0</v>
      </c>
      <c r="AC9" s="21">
        <f t="shared" si="17"/>
        <v>0</v>
      </c>
      <c r="AD9" s="21">
        <f t="shared" si="18"/>
        <v>0</v>
      </c>
      <c r="AE9" s="21">
        <f t="shared" si="19"/>
        <v>0</v>
      </c>
      <c r="AF9" s="21">
        <f t="shared" si="20"/>
        <v>0</v>
      </c>
      <c r="AG9" s="21">
        <f t="shared" si="21"/>
        <v>0</v>
      </c>
      <c r="AH9" s="50" t="str">
        <f t="shared" si="22"/>
        <v/>
      </c>
      <c r="AI9" s="50" t="str">
        <f t="shared" si="23"/>
        <v/>
      </c>
      <c r="AJ9" s="50" t="str">
        <f t="shared" si="24"/>
        <v/>
      </c>
      <c r="AK9" s="50" t="str">
        <f t="shared" si="25"/>
        <v/>
      </c>
      <c r="AL9" s="50">
        <f t="shared" si="26"/>
        <v>0</v>
      </c>
      <c r="AM9" s="50">
        <f t="shared" si="27"/>
        <v>0</v>
      </c>
      <c r="AN9" s="50">
        <f t="shared" si="28"/>
        <v>0</v>
      </c>
      <c r="AO9" s="50">
        <f t="shared" si="29"/>
        <v>0</v>
      </c>
      <c r="AP9" s="50">
        <f t="shared" si="30"/>
        <v>0</v>
      </c>
      <c r="AQ9" s="50" t="str">
        <f t="shared" si="38"/>
        <v/>
      </c>
      <c r="AR9" s="21">
        <f t="shared" si="31"/>
        <v>0</v>
      </c>
      <c r="AS9" s="21" t="str">
        <f>IF(G9="","",VLOOKUP(G9,$BD$7:$BI$106,6,0))</f>
        <v/>
      </c>
      <c r="AT9" s="21" t="str">
        <f t="shared" si="33"/>
        <v/>
      </c>
      <c r="AU9" s="21" t="str">
        <f t="shared" si="34"/>
        <v/>
      </c>
      <c r="AV9" s="21" t="str">
        <f t="shared" si="35"/>
        <v/>
      </c>
      <c r="AX9" s="14" t="s">
        <v>225</v>
      </c>
      <c r="AY9" s="14">
        <v>7</v>
      </c>
      <c r="AZ9" s="14">
        <v>400</v>
      </c>
      <c r="BC9" s="14">
        <v>3</v>
      </c>
      <c r="BD9" s="14" t="str">
        <f>IF(ISERROR(VLOOKUP($BC9,男子申込一覧表!$AS$5:$AY$207,3,0)),"",VLOOKUP($BC9,男子申込一覧表!$AS$5:$AY$207,3,0))</f>
        <v/>
      </c>
      <c r="BE9" s="14" t="str">
        <f>IF(ISERROR(VLOOKUP($BC9,男子申込一覧表!$AS$5:$AY$207,3,0)),"",VLOOKUP($BC9,男子申込一覧表!$AS$5:$AY$207,4,0))</f>
        <v/>
      </c>
      <c r="BF9" s="14" t="str">
        <f>IF(ISERROR(VLOOKUP($BC9,男子申込一覧表!$AS$5:$AY$207,3,0)),"",VLOOKUP($BC9,男子申込一覧表!$AS$5:$BB$207,10,0))</f>
        <v/>
      </c>
      <c r="BG9" s="14" t="str">
        <f>IF(ISERROR(VLOOKUP($BC9,男子申込一覧表!$AS$5:$AZ$207,3,0)),"",VLOOKUP($BC9,男子申込一覧表!$AS$5:$AZ$207,7,0))</f>
        <v/>
      </c>
      <c r="BH9" s="14" t="str">
        <f>IF(ISERROR(VLOOKUP($BC9,男子申込一覧表!$AS$5:$BM$207,3,0)),"",VLOOKUP($BC9,男子申込一覧表!$AS$5:$BM$207,14,0))</f>
        <v/>
      </c>
      <c r="BI9" s="14" t="str">
        <f>IF(ISERROR(VLOOKUP($BC9,男子申込一覧表!$AS$5:$BM$207,3,0)),"",VLOOKUP($BC9,男子申込一覧表!$AS$5:$BM$207,9,0))</f>
        <v/>
      </c>
      <c r="BJ9" s="14">
        <f t="shared" si="36"/>
        <v>0</v>
      </c>
      <c r="BK9" s="14">
        <f t="shared" si="36"/>
        <v>0</v>
      </c>
      <c r="BL9" s="14">
        <f t="shared" si="36"/>
        <v>0</v>
      </c>
      <c r="BM9" s="14">
        <f t="shared" si="36"/>
        <v>0</v>
      </c>
      <c r="BN9" s="14">
        <f t="shared" si="36"/>
        <v>0</v>
      </c>
      <c r="BO9" s="14">
        <f t="shared" si="36"/>
        <v>0</v>
      </c>
      <c r="BP9" s="14">
        <f t="shared" si="36"/>
        <v>0</v>
      </c>
      <c r="BQ9" s="14">
        <f t="shared" si="36"/>
        <v>0</v>
      </c>
      <c r="BR9" s="14">
        <f t="shared" si="36"/>
        <v>0</v>
      </c>
      <c r="BS9" s="14">
        <f t="shared" si="36"/>
        <v>0</v>
      </c>
      <c r="BT9" s="14">
        <f t="shared" si="36"/>
        <v>0</v>
      </c>
      <c r="BU9" s="14">
        <f t="shared" si="36"/>
        <v>0</v>
      </c>
    </row>
    <row r="10" spans="1:74" ht="14.25" customHeight="1" x14ac:dyDescent="0.15">
      <c r="A10" s="122" t="str">
        <f t="shared" si="39"/>
        <v/>
      </c>
      <c r="B10" s="18" t="str">
        <f t="shared" si="0"/>
        <v/>
      </c>
      <c r="C10" s="47"/>
      <c r="D10" s="46"/>
      <c r="E10" s="133"/>
      <c r="F10" s="47"/>
      <c r="G10" s="46"/>
      <c r="H10" s="46"/>
      <c r="I10" s="46"/>
      <c r="J10" s="46"/>
      <c r="K10" s="29" t="str">
        <f t="shared" si="37"/>
        <v/>
      </c>
      <c r="L10" s="22" t="str">
        <f t="shared" si="1"/>
        <v/>
      </c>
      <c r="M10" s="22" t="str">
        <f t="shared" si="2"/>
        <v>999:99.99</v>
      </c>
      <c r="O10" s="21" t="str">
        <f t="shared" si="3"/>
        <v/>
      </c>
      <c r="P10" s="21">
        <f t="shared" si="4"/>
        <v>0</v>
      </c>
      <c r="Q10" s="21" t="str">
        <f t="shared" si="5"/>
        <v/>
      </c>
      <c r="R10" s="21" t="str">
        <f t="shared" si="6"/>
        <v/>
      </c>
      <c r="S10" s="21">
        <f t="shared" si="7"/>
        <v>0</v>
      </c>
      <c r="T10" s="21">
        <f t="shared" si="8"/>
        <v>0</v>
      </c>
      <c r="U10" s="21">
        <f t="shared" si="9"/>
        <v>0</v>
      </c>
      <c r="V10" s="21">
        <f t="shared" si="10"/>
        <v>0</v>
      </c>
      <c r="W10" s="21" t="str">
        <f t="shared" si="11"/>
        <v/>
      </c>
      <c r="X10" s="21" t="str">
        <f t="shared" si="12"/>
        <v/>
      </c>
      <c r="Y10" s="21">
        <f t="shared" si="13"/>
        <v>0</v>
      </c>
      <c r="Z10" s="21">
        <f t="shared" si="14"/>
        <v>0</v>
      </c>
      <c r="AA10" s="21">
        <f t="shared" si="15"/>
        <v>0</v>
      </c>
      <c r="AB10" s="21">
        <f t="shared" si="16"/>
        <v>0</v>
      </c>
      <c r="AC10" s="21">
        <f t="shared" si="17"/>
        <v>0</v>
      </c>
      <c r="AD10" s="21">
        <f t="shared" si="18"/>
        <v>0</v>
      </c>
      <c r="AE10" s="21">
        <f t="shared" si="19"/>
        <v>0</v>
      </c>
      <c r="AF10" s="21">
        <f t="shared" si="20"/>
        <v>0</v>
      </c>
      <c r="AG10" s="21">
        <f t="shared" si="21"/>
        <v>0</v>
      </c>
      <c r="AH10" s="50" t="str">
        <f t="shared" si="22"/>
        <v/>
      </c>
      <c r="AI10" s="50" t="str">
        <f t="shared" si="23"/>
        <v/>
      </c>
      <c r="AJ10" s="50" t="str">
        <f t="shared" si="24"/>
        <v/>
      </c>
      <c r="AK10" s="50" t="str">
        <f t="shared" si="25"/>
        <v/>
      </c>
      <c r="AL10" s="50">
        <f t="shared" ref="AL10:AL41" si="40">IF(G10="",0,VLOOKUP(G10,$BD$7:$BU$106,$O10+6,0))</f>
        <v>0</v>
      </c>
      <c r="AM10" s="50">
        <f t="shared" ref="AM10:AM41" si="41">IF(H10="",0,VLOOKUP(H10,$BD$7:$BU$106,$O10+6,0))</f>
        <v>0</v>
      </c>
      <c r="AN10" s="50">
        <f t="shared" ref="AN10:AN41" si="42">IF(I10="",0,VLOOKUP(I10,$BD$7:$BU$106,$O10+6,0))</f>
        <v>0</v>
      </c>
      <c r="AO10" s="50">
        <f t="shared" ref="AO10:AO41" si="43">IF(J10="",0,VLOOKUP(J10,$BD$7:$BU$106,$O10+6,0))</f>
        <v>0</v>
      </c>
      <c r="AP10" s="50">
        <f t="shared" si="30"/>
        <v>0</v>
      </c>
      <c r="AQ10" s="50" t="str">
        <f t="shared" si="38"/>
        <v/>
      </c>
      <c r="AR10" s="21">
        <f t="shared" si="31"/>
        <v>0</v>
      </c>
      <c r="AS10" s="21" t="str">
        <f t="shared" si="32"/>
        <v/>
      </c>
      <c r="AT10" s="21" t="str">
        <f t="shared" si="33"/>
        <v/>
      </c>
      <c r="AU10" s="21" t="str">
        <f t="shared" si="34"/>
        <v/>
      </c>
      <c r="AV10" s="21" t="str">
        <f t="shared" si="35"/>
        <v/>
      </c>
      <c r="AX10" s="14" t="s">
        <v>226</v>
      </c>
      <c r="AY10" s="14">
        <v>6</v>
      </c>
      <c r="AZ10" s="14">
        <v>800</v>
      </c>
      <c r="BC10" s="14">
        <v>4</v>
      </c>
      <c r="BD10" s="14" t="str">
        <f>IF(ISERROR(VLOOKUP($BC10,男子申込一覧表!$AS$5:$AY$207,3,0)),"",VLOOKUP($BC10,男子申込一覧表!$AS$5:$AY$207,3,0))</f>
        <v/>
      </c>
      <c r="BE10" s="14" t="str">
        <f>IF(ISERROR(VLOOKUP($BC10,男子申込一覧表!$AS$5:$AY$207,3,0)),"",VLOOKUP($BC10,男子申込一覧表!$AS$5:$AY$207,4,0))</f>
        <v/>
      </c>
      <c r="BF10" s="14" t="str">
        <f>IF(ISERROR(VLOOKUP($BC10,男子申込一覧表!$AS$5:$AY$207,3,0)),"",VLOOKUP($BC10,男子申込一覧表!$AS$5:$BB$207,10,0))</f>
        <v/>
      </c>
      <c r="BG10" s="14" t="str">
        <f>IF(ISERROR(VLOOKUP($BC10,男子申込一覧表!$AS$5:$AZ$207,3,0)),"",VLOOKUP($BC10,男子申込一覧表!$AS$5:$AZ$207,7,0))</f>
        <v/>
      </c>
      <c r="BH10" s="14" t="str">
        <f>IF(ISERROR(VLOOKUP($BC10,男子申込一覧表!$AS$5:$BM$207,3,0)),"",VLOOKUP($BC10,男子申込一覧表!$AS$5:$BM$207,14,0))</f>
        <v/>
      </c>
      <c r="BI10" s="14" t="str">
        <f>IF(ISERROR(VLOOKUP($BC10,男子申込一覧表!$AS$5:$BM$207,3,0)),"",VLOOKUP($BC10,男子申込一覧表!$AS$5:$BM$207,9,0))</f>
        <v/>
      </c>
      <c r="BJ10" s="14">
        <f t="shared" si="36"/>
        <v>0</v>
      </c>
      <c r="BK10" s="14">
        <f t="shared" si="36"/>
        <v>0</v>
      </c>
      <c r="BL10" s="14">
        <f t="shared" si="36"/>
        <v>0</v>
      </c>
      <c r="BM10" s="14">
        <f t="shared" si="36"/>
        <v>0</v>
      </c>
      <c r="BN10" s="14">
        <f t="shared" si="36"/>
        <v>0</v>
      </c>
      <c r="BO10" s="14">
        <f t="shared" si="36"/>
        <v>0</v>
      </c>
      <c r="BP10" s="14">
        <f t="shared" si="36"/>
        <v>0</v>
      </c>
      <c r="BQ10" s="14">
        <f t="shared" si="36"/>
        <v>0</v>
      </c>
      <c r="BR10" s="14">
        <f t="shared" si="36"/>
        <v>0</v>
      </c>
      <c r="BS10" s="14">
        <f t="shared" si="36"/>
        <v>0</v>
      </c>
      <c r="BT10" s="14">
        <f t="shared" si="36"/>
        <v>0</v>
      </c>
      <c r="BU10" s="14">
        <f t="shared" si="36"/>
        <v>0</v>
      </c>
    </row>
    <row r="11" spans="1:74" ht="14.25" customHeight="1" x14ac:dyDescent="0.15">
      <c r="A11" s="122" t="str">
        <f t="shared" si="39"/>
        <v/>
      </c>
      <c r="B11" s="18" t="str">
        <f t="shared" si="0"/>
        <v/>
      </c>
      <c r="C11" s="47"/>
      <c r="D11" s="46"/>
      <c r="E11" s="133"/>
      <c r="F11" s="47"/>
      <c r="G11" s="46"/>
      <c r="H11" s="46"/>
      <c r="I11" s="46"/>
      <c r="J11" s="46"/>
      <c r="K11" s="29" t="str">
        <f t="shared" si="37"/>
        <v/>
      </c>
      <c r="L11" s="22" t="str">
        <f t="shared" si="1"/>
        <v/>
      </c>
      <c r="M11" s="22" t="str">
        <f t="shared" si="2"/>
        <v>999:99.99</v>
      </c>
      <c r="O11" s="21" t="str">
        <f t="shared" si="3"/>
        <v/>
      </c>
      <c r="P11" s="21">
        <f t="shared" si="4"/>
        <v>0</v>
      </c>
      <c r="Q11" s="21" t="str">
        <f t="shared" si="5"/>
        <v/>
      </c>
      <c r="R11" s="21" t="str">
        <f t="shared" si="6"/>
        <v/>
      </c>
      <c r="S11" s="21">
        <f t="shared" si="7"/>
        <v>0</v>
      </c>
      <c r="T11" s="21">
        <f t="shared" si="8"/>
        <v>0</v>
      </c>
      <c r="U11" s="21">
        <f t="shared" si="9"/>
        <v>0</v>
      </c>
      <c r="V11" s="21">
        <f t="shared" si="10"/>
        <v>0</v>
      </c>
      <c r="W11" s="21" t="str">
        <f t="shared" si="11"/>
        <v/>
      </c>
      <c r="X11" s="21" t="str">
        <f t="shared" si="12"/>
        <v/>
      </c>
      <c r="Y11" s="21">
        <f t="shared" si="13"/>
        <v>0</v>
      </c>
      <c r="Z11" s="21">
        <f t="shared" si="14"/>
        <v>0</v>
      </c>
      <c r="AA11" s="21">
        <f t="shared" si="15"/>
        <v>0</v>
      </c>
      <c r="AB11" s="21">
        <f t="shared" si="16"/>
        <v>0</v>
      </c>
      <c r="AC11" s="21">
        <f t="shared" si="17"/>
        <v>0</v>
      </c>
      <c r="AD11" s="21">
        <f t="shared" si="18"/>
        <v>0</v>
      </c>
      <c r="AE11" s="21">
        <f t="shared" si="19"/>
        <v>0</v>
      </c>
      <c r="AF11" s="21">
        <f t="shared" si="20"/>
        <v>0</v>
      </c>
      <c r="AG11" s="21">
        <f t="shared" si="21"/>
        <v>0</v>
      </c>
      <c r="AH11" s="50" t="str">
        <f t="shared" si="22"/>
        <v/>
      </c>
      <c r="AI11" s="50" t="str">
        <f t="shared" si="23"/>
        <v/>
      </c>
      <c r="AJ11" s="50" t="str">
        <f t="shared" si="24"/>
        <v/>
      </c>
      <c r="AK11" s="50" t="str">
        <f t="shared" si="25"/>
        <v/>
      </c>
      <c r="AL11" s="50">
        <f t="shared" si="40"/>
        <v>0</v>
      </c>
      <c r="AM11" s="50">
        <f t="shared" si="41"/>
        <v>0</v>
      </c>
      <c r="AN11" s="50">
        <f t="shared" si="42"/>
        <v>0</v>
      </c>
      <c r="AO11" s="50">
        <f t="shared" si="43"/>
        <v>0</v>
      </c>
      <c r="AP11" s="50">
        <f t="shared" si="30"/>
        <v>0</v>
      </c>
      <c r="AQ11" s="50" t="str">
        <f t="shared" si="38"/>
        <v/>
      </c>
      <c r="AR11" s="21">
        <f t="shared" si="31"/>
        <v>0</v>
      </c>
      <c r="AS11" s="21" t="str">
        <f t="shared" si="32"/>
        <v/>
      </c>
      <c r="AT11" s="21" t="str">
        <f t="shared" si="33"/>
        <v/>
      </c>
      <c r="AU11" s="21" t="str">
        <f t="shared" si="34"/>
        <v/>
      </c>
      <c r="AV11" s="21" t="str">
        <f t="shared" si="35"/>
        <v/>
      </c>
      <c r="BC11" s="14">
        <v>5</v>
      </c>
      <c r="BD11" s="14" t="str">
        <f>IF(ISERROR(VLOOKUP($BC11,男子申込一覧表!$AS$5:$AY$207,3,0)),"",VLOOKUP($BC11,男子申込一覧表!$AS$5:$AY$207,3,0))</f>
        <v/>
      </c>
      <c r="BE11" s="14" t="str">
        <f>IF(ISERROR(VLOOKUP($BC11,男子申込一覧表!$AS$5:$AY$207,3,0)),"",VLOOKUP($BC11,男子申込一覧表!$AS$5:$AY$207,4,0))</f>
        <v/>
      </c>
      <c r="BF11" s="14" t="str">
        <f>IF(ISERROR(VLOOKUP($BC11,男子申込一覧表!$AS$5:$AY$207,3,0)),"",VLOOKUP($BC11,男子申込一覧表!$AS$5:$BB$207,10,0))</f>
        <v/>
      </c>
      <c r="BG11" s="14" t="str">
        <f>IF(ISERROR(VLOOKUP($BC11,男子申込一覧表!$AS$5:$AZ$207,3,0)),"",VLOOKUP($BC11,男子申込一覧表!$AS$5:$AZ$207,7,0))</f>
        <v/>
      </c>
      <c r="BH11" s="14" t="str">
        <f>IF(ISERROR(VLOOKUP($BC11,男子申込一覧表!$AS$5:$BM$207,3,0)),"",VLOOKUP($BC11,男子申込一覧表!$AS$5:$BM$207,14,0))</f>
        <v/>
      </c>
      <c r="BI11" s="14" t="str">
        <f>IF(ISERROR(VLOOKUP($BC11,男子申込一覧表!$AS$5:$BM$207,3,0)),"",VLOOKUP($BC11,男子申込一覧表!$AS$5:$BM$207,9,0))</f>
        <v/>
      </c>
      <c r="BJ11" s="14">
        <f t="shared" si="36"/>
        <v>0</v>
      </c>
      <c r="BK11" s="14">
        <f t="shared" si="36"/>
        <v>0</v>
      </c>
      <c r="BL11" s="14">
        <f t="shared" si="36"/>
        <v>0</v>
      </c>
      <c r="BM11" s="14">
        <f t="shared" si="36"/>
        <v>0</v>
      </c>
      <c r="BN11" s="14">
        <f t="shared" si="36"/>
        <v>0</v>
      </c>
      <c r="BO11" s="14">
        <f t="shared" si="36"/>
        <v>0</v>
      </c>
      <c r="BP11" s="14">
        <f t="shared" si="36"/>
        <v>0</v>
      </c>
      <c r="BQ11" s="14">
        <f t="shared" si="36"/>
        <v>0</v>
      </c>
      <c r="BR11" s="14">
        <f t="shared" si="36"/>
        <v>0</v>
      </c>
      <c r="BS11" s="14">
        <f t="shared" si="36"/>
        <v>0</v>
      </c>
      <c r="BT11" s="14">
        <f t="shared" si="36"/>
        <v>0</v>
      </c>
      <c r="BU11" s="14">
        <f t="shared" si="36"/>
        <v>0</v>
      </c>
    </row>
    <row r="12" spans="1:74" ht="14.25" customHeight="1" x14ac:dyDescent="0.15">
      <c r="A12" s="122" t="str">
        <f t="shared" si="39"/>
        <v/>
      </c>
      <c r="B12" s="18" t="str">
        <f t="shared" si="0"/>
        <v/>
      </c>
      <c r="C12" s="47"/>
      <c r="D12" s="46"/>
      <c r="E12" s="133"/>
      <c r="F12" s="47"/>
      <c r="G12" s="46"/>
      <c r="H12" s="46"/>
      <c r="I12" s="46"/>
      <c r="J12" s="46"/>
      <c r="K12" s="29" t="str">
        <f t="shared" si="37"/>
        <v/>
      </c>
      <c r="L12" s="22" t="str">
        <f t="shared" si="1"/>
        <v/>
      </c>
      <c r="M12" s="22" t="str">
        <f t="shared" si="2"/>
        <v>999:99.99</v>
      </c>
      <c r="O12" s="21" t="str">
        <f t="shared" si="3"/>
        <v/>
      </c>
      <c r="P12" s="21">
        <f t="shared" si="4"/>
        <v>0</v>
      </c>
      <c r="Q12" s="21" t="str">
        <f t="shared" si="5"/>
        <v/>
      </c>
      <c r="R12" s="21" t="str">
        <f t="shared" si="6"/>
        <v/>
      </c>
      <c r="S12" s="21">
        <f t="shared" si="7"/>
        <v>0</v>
      </c>
      <c r="T12" s="21">
        <f t="shared" si="8"/>
        <v>0</v>
      </c>
      <c r="U12" s="21">
        <f t="shared" si="9"/>
        <v>0</v>
      </c>
      <c r="V12" s="21">
        <f t="shared" si="10"/>
        <v>0</v>
      </c>
      <c r="W12" s="21" t="str">
        <f t="shared" si="11"/>
        <v/>
      </c>
      <c r="X12" s="21" t="str">
        <f t="shared" si="12"/>
        <v/>
      </c>
      <c r="Y12" s="21">
        <f t="shared" si="13"/>
        <v>0</v>
      </c>
      <c r="Z12" s="21">
        <f t="shared" si="14"/>
        <v>0</v>
      </c>
      <c r="AA12" s="21">
        <f t="shared" si="15"/>
        <v>0</v>
      </c>
      <c r="AB12" s="21">
        <f t="shared" si="16"/>
        <v>0</v>
      </c>
      <c r="AC12" s="21">
        <f>IF(SUM(Y12:AB12)=0,0,IF(SUM(Y12:AB12)=20,5,IF(SUM(Y12:AB12)=10,9,3)))</f>
        <v>0</v>
      </c>
      <c r="AD12" s="21">
        <f t="shared" si="18"/>
        <v>0</v>
      </c>
      <c r="AE12" s="21">
        <f t="shared" si="19"/>
        <v>0</v>
      </c>
      <c r="AF12" s="21">
        <f t="shared" si="20"/>
        <v>0</v>
      </c>
      <c r="AG12" s="21">
        <f t="shared" si="21"/>
        <v>0</v>
      </c>
      <c r="AH12" s="50" t="str">
        <f t="shared" si="22"/>
        <v/>
      </c>
      <c r="AI12" s="50" t="str">
        <f t="shared" si="23"/>
        <v/>
      </c>
      <c r="AJ12" s="50" t="str">
        <f t="shared" si="24"/>
        <v/>
      </c>
      <c r="AK12" s="50" t="str">
        <f t="shared" si="25"/>
        <v/>
      </c>
      <c r="AL12" s="50">
        <f t="shared" si="40"/>
        <v>0</v>
      </c>
      <c r="AM12" s="50">
        <f t="shared" si="41"/>
        <v>0</v>
      </c>
      <c r="AN12" s="50">
        <f t="shared" si="42"/>
        <v>0</v>
      </c>
      <c r="AO12" s="50">
        <f t="shared" si="43"/>
        <v>0</v>
      </c>
      <c r="AP12" s="50">
        <f t="shared" si="30"/>
        <v>0</v>
      </c>
      <c r="AQ12" s="50" t="str">
        <f t="shared" si="38"/>
        <v/>
      </c>
      <c r="AR12" s="21">
        <f t="shared" si="31"/>
        <v>0</v>
      </c>
      <c r="AS12" s="21" t="str">
        <f t="shared" si="32"/>
        <v/>
      </c>
      <c r="AT12" s="21" t="str">
        <f t="shared" si="33"/>
        <v/>
      </c>
      <c r="AU12" s="21" t="str">
        <f t="shared" si="34"/>
        <v/>
      </c>
      <c r="AV12" s="21" t="str">
        <f t="shared" si="35"/>
        <v/>
      </c>
      <c r="AX12" s="14" t="s">
        <v>234</v>
      </c>
      <c r="BC12" s="14">
        <v>6</v>
      </c>
      <c r="BD12" s="14" t="str">
        <f>IF(ISERROR(VLOOKUP($BC12,男子申込一覧表!$AS$5:$AY$207,3,0)),"",VLOOKUP($BC12,男子申込一覧表!$AS$5:$AY$207,3,0))</f>
        <v/>
      </c>
      <c r="BE12" s="14" t="str">
        <f>IF(ISERROR(VLOOKUP($BC12,男子申込一覧表!$AS$5:$AY$207,3,0)),"",VLOOKUP($BC12,男子申込一覧表!$AS$5:$AY$207,4,0))</f>
        <v/>
      </c>
      <c r="BF12" s="14" t="str">
        <f>IF(ISERROR(VLOOKUP($BC12,男子申込一覧表!$AS$5:$AY$207,3,0)),"",VLOOKUP($BC12,男子申込一覧表!$AS$5:$BB$207,10,0))</f>
        <v/>
      </c>
      <c r="BG12" s="14" t="str">
        <f>IF(ISERROR(VLOOKUP($BC12,男子申込一覧表!$AS$5:$AZ$207,3,0)),"",VLOOKUP($BC12,男子申込一覧表!$AS$5:$AZ$207,7,0))</f>
        <v/>
      </c>
      <c r="BH12" s="14" t="str">
        <f>IF(ISERROR(VLOOKUP($BC12,男子申込一覧表!$AS$5:$BM$207,3,0)),"",VLOOKUP($BC12,男子申込一覧表!$AS$5:$BM$207,14,0))</f>
        <v/>
      </c>
      <c r="BI12" s="14" t="str">
        <f>IF(ISERROR(VLOOKUP($BC12,男子申込一覧表!$AS$5:$BM$207,3,0)),"",VLOOKUP($BC12,男子申込一覧表!$AS$5:$BM$207,9,0))</f>
        <v/>
      </c>
      <c r="BJ12" s="14">
        <f t="shared" si="36"/>
        <v>0</v>
      </c>
      <c r="BK12" s="14">
        <f t="shared" si="36"/>
        <v>0</v>
      </c>
      <c r="BL12" s="14">
        <f t="shared" si="36"/>
        <v>0</v>
      </c>
      <c r="BM12" s="14">
        <f t="shared" si="36"/>
        <v>0</v>
      </c>
      <c r="BN12" s="14">
        <f t="shared" si="36"/>
        <v>0</v>
      </c>
      <c r="BO12" s="14">
        <f t="shared" si="36"/>
        <v>0</v>
      </c>
      <c r="BP12" s="14">
        <f t="shared" si="36"/>
        <v>0</v>
      </c>
      <c r="BQ12" s="14">
        <f t="shared" si="36"/>
        <v>0</v>
      </c>
      <c r="BR12" s="14">
        <f t="shared" si="36"/>
        <v>0</v>
      </c>
      <c r="BS12" s="14">
        <f t="shared" si="36"/>
        <v>0</v>
      </c>
      <c r="BT12" s="14">
        <f t="shared" si="36"/>
        <v>0</v>
      </c>
      <c r="BU12" s="14">
        <f t="shared" si="36"/>
        <v>0</v>
      </c>
    </row>
    <row r="13" spans="1:74" s="19" customFormat="1" ht="14.25" customHeight="1" x14ac:dyDescent="0.15">
      <c r="A13" s="122" t="str">
        <f t="shared" si="39"/>
        <v/>
      </c>
      <c r="B13" s="18" t="str">
        <f t="shared" si="0"/>
        <v/>
      </c>
      <c r="C13" s="47"/>
      <c r="D13" s="46"/>
      <c r="E13" s="133"/>
      <c r="F13" s="47"/>
      <c r="G13" s="46"/>
      <c r="H13" s="46"/>
      <c r="I13" s="46"/>
      <c r="J13" s="46"/>
      <c r="K13" s="29" t="str">
        <f t="shared" si="37"/>
        <v/>
      </c>
      <c r="L13" s="22" t="str">
        <f t="shared" si="1"/>
        <v/>
      </c>
      <c r="M13" s="22" t="str">
        <f t="shared" si="2"/>
        <v>999:99.99</v>
      </c>
      <c r="O13" s="21" t="str">
        <f t="shared" si="3"/>
        <v/>
      </c>
      <c r="P13" s="21">
        <f t="shared" si="4"/>
        <v>0</v>
      </c>
      <c r="Q13" s="21" t="str">
        <f t="shared" si="5"/>
        <v/>
      </c>
      <c r="R13" s="21" t="str">
        <f t="shared" si="6"/>
        <v/>
      </c>
      <c r="S13" s="21">
        <f t="shared" si="7"/>
        <v>0</v>
      </c>
      <c r="T13" s="21">
        <f t="shared" si="8"/>
        <v>0</v>
      </c>
      <c r="U13" s="21">
        <f t="shared" si="9"/>
        <v>0</v>
      </c>
      <c r="V13" s="21">
        <f t="shared" si="10"/>
        <v>0</v>
      </c>
      <c r="W13" s="21" t="str">
        <f t="shared" si="11"/>
        <v/>
      </c>
      <c r="X13" s="21" t="str">
        <f t="shared" si="12"/>
        <v/>
      </c>
      <c r="Y13" s="21">
        <f t="shared" si="13"/>
        <v>0</v>
      </c>
      <c r="Z13" s="21">
        <f t="shared" si="14"/>
        <v>0</v>
      </c>
      <c r="AA13" s="21">
        <f t="shared" si="15"/>
        <v>0</v>
      </c>
      <c r="AB13" s="21">
        <f t="shared" si="16"/>
        <v>0</v>
      </c>
      <c r="AC13" s="21">
        <f t="shared" si="17"/>
        <v>0</v>
      </c>
      <c r="AD13" s="21">
        <f t="shared" si="18"/>
        <v>0</v>
      </c>
      <c r="AE13" s="21">
        <f t="shared" si="19"/>
        <v>0</v>
      </c>
      <c r="AF13" s="21">
        <f t="shared" si="20"/>
        <v>0</v>
      </c>
      <c r="AG13" s="21">
        <f t="shared" si="21"/>
        <v>0</v>
      </c>
      <c r="AH13" s="50" t="str">
        <f t="shared" si="22"/>
        <v/>
      </c>
      <c r="AI13" s="50" t="str">
        <f t="shared" si="23"/>
        <v/>
      </c>
      <c r="AJ13" s="50" t="str">
        <f t="shared" si="24"/>
        <v/>
      </c>
      <c r="AK13" s="50" t="str">
        <f t="shared" si="25"/>
        <v/>
      </c>
      <c r="AL13" s="50">
        <f t="shared" si="40"/>
        <v>0</v>
      </c>
      <c r="AM13" s="50">
        <f t="shared" si="41"/>
        <v>0</v>
      </c>
      <c r="AN13" s="50">
        <f t="shared" si="42"/>
        <v>0</v>
      </c>
      <c r="AO13" s="50">
        <f t="shared" si="43"/>
        <v>0</v>
      </c>
      <c r="AP13" s="50">
        <f t="shared" si="30"/>
        <v>0</v>
      </c>
      <c r="AQ13" s="50" t="str">
        <f t="shared" si="38"/>
        <v/>
      </c>
      <c r="AR13" s="21">
        <f t="shared" si="31"/>
        <v>0</v>
      </c>
      <c r="AS13" s="21" t="str">
        <f t="shared" si="32"/>
        <v/>
      </c>
      <c r="AT13" s="21" t="str">
        <f t="shared" si="33"/>
        <v/>
      </c>
      <c r="AU13" s="21" t="str">
        <f t="shared" si="34"/>
        <v/>
      </c>
      <c r="AV13" s="21" t="str">
        <f t="shared" si="35"/>
        <v/>
      </c>
      <c r="AW13" s="14"/>
      <c r="AX13" s="14"/>
      <c r="AY13" s="19" t="s">
        <v>104</v>
      </c>
      <c r="AZ13" s="19" t="s">
        <v>103</v>
      </c>
      <c r="BA13" s="19" t="s">
        <v>120</v>
      </c>
      <c r="BC13" s="14">
        <v>7</v>
      </c>
      <c r="BD13" s="14" t="str">
        <f>IF(ISERROR(VLOOKUP($BC13,男子申込一覧表!$AS$5:$AY$207,3,0)),"",VLOOKUP($BC13,男子申込一覧表!$AS$5:$AY$207,3,0))</f>
        <v/>
      </c>
      <c r="BE13" s="14" t="str">
        <f>IF(ISERROR(VLOOKUP($BC13,男子申込一覧表!$AS$5:$AY$207,3,0)),"",VLOOKUP($BC13,男子申込一覧表!$AS$5:$AY$207,4,0))</f>
        <v/>
      </c>
      <c r="BF13" s="14" t="str">
        <f>IF(ISERROR(VLOOKUP($BC13,男子申込一覧表!$AS$5:$AY$207,3,0)),"",VLOOKUP($BC13,男子申込一覧表!$AS$5:$BB$207,10,0))</f>
        <v/>
      </c>
      <c r="BG13" s="14" t="str">
        <f>IF(ISERROR(VLOOKUP($BC13,男子申込一覧表!$AS$5:$AZ$207,3,0)),"",VLOOKUP($BC13,男子申込一覧表!$AS$5:$AZ$207,7,0))</f>
        <v/>
      </c>
      <c r="BH13" s="14" t="str">
        <f>IF(ISERROR(VLOOKUP($BC13,男子申込一覧表!$AS$5:$BM$207,3,0)),"",VLOOKUP($BC13,男子申込一覧表!$AS$5:$BM$207,14,0))</f>
        <v/>
      </c>
      <c r="BI13" s="14" t="str">
        <f>IF(ISERROR(VLOOKUP($BC13,男子申込一覧表!$AS$5:$BM$207,3,0)),"",VLOOKUP($BC13,男子申込一覧表!$AS$5:$BM$207,9,0))</f>
        <v/>
      </c>
      <c r="BJ13" s="14">
        <f t="shared" si="36"/>
        <v>0</v>
      </c>
      <c r="BK13" s="14">
        <f t="shared" si="36"/>
        <v>0</v>
      </c>
      <c r="BL13" s="14">
        <f t="shared" si="36"/>
        <v>0</v>
      </c>
      <c r="BM13" s="14">
        <f t="shared" si="36"/>
        <v>0</v>
      </c>
      <c r="BN13" s="14">
        <f t="shared" si="36"/>
        <v>0</v>
      </c>
      <c r="BO13" s="14">
        <f t="shared" si="36"/>
        <v>0</v>
      </c>
      <c r="BP13" s="14">
        <f t="shared" si="36"/>
        <v>0</v>
      </c>
      <c r="BQ13" s="14">
        <f t="shared" si="36"/>
        <v>0</v>
      </c>
      <c r="BR13" s="14">
        <f t="shared" si="36"/>
        <v>0</v>
      </c>
      <c r="BS13" s="14">
        <f t="shared" si="36"/>
        <v>0</v>
      </c>
      <c r="BT13" s="14">
        <f t="shared" si="36"/>
        <v>0</v>
      </c>
      <c r="BU13" s="14">
        <f t="shared" si="36"/>
        <v>0</v>
      </c>
      <c r="BV13" s="14"/>
    </row>
    <row r="14" spans="1:74" ht="14.25" customHeight="1" x14ac:dyDescent="0.15">
      <c r="A14" s="122" t="str">
        <f t="shared" ref="A14:A20" si="44">IF(D14="","",A13+1)</f>
        <v/>
      </c>
      <c r="B14" s="18" t="str">
        <f t="shared" ref="B14:B20" si="45">IF(D14="","",IF(W14=0,"男子",IF(W14=5,"女子",IF(W14=9,"混合","？？"))))</f>
        <v/>
      </c>
      <c r="C14" s="47"/>
      <c r="D14" s="46"/>
      <c r="E14" s="133"/>
      <c r="F14" s="47"/>
      <c r="G14" s="46"/>
      <c r="H14" s="46"/>
      <c r="I14" s="46"/>
      <c r="J14" s="46"/>
      <c r="K14" s="29" t="str">
        <f t="shared" si="37"/>
        <v/>
      </c>
      <c r="L14" s="22" t="str">
        <f t="shared" ref="L14:L20" si="46">IF(D14="","",SUM(Y14:AB14))</f>
        <v/>
      </c>
      <c r="M14" s="22" t="str">
        <f t="shared" ref="M14:M20" si="47">IF(F14="","999:99.99"," "&amp;LEFT(RIGHT("        "&amp;TEXT(F14,"0.00"),7),2)&amp;":"&amp;RIGHT(TEXT(F14,"0.00"),5))</f>
        <v>999:99.99</v>
      </c>
      <c r="O14" s="21" t="str">
        <f t="shared" ref="O14:O20" si="48">IF($D14="","",VLOOKUP($D14,$AX$14:$AY$31,2,0))</f>
        <v/>
      </c>
      <c r="P14" s="21">
        <f t="shared" ref="P14:P20" si="49">IF(C14="オープン",5,0)</f>
        <v>0</v>
      </c>
      <c r="Q14" s="21" t="str">
        <f t="shared" ref="Q14:Q20" si="50">IF($D14="","",VLOOKUP($D14,$AX$14:$AZ$22,2,0))</f>
        <v/>
      </c>
      <c r="R14" s="21" t="str">
        <f t="shared" ref="R14:R20" si="51">IF($D14="","",VLOOKUP($D14,$AX$14:$AZ$23,3,0))</f>
        <v/>
      </c>
      <c r="S14" s="21">
        <f t="shared" si="7"/>
        <v>0</v>
      </c>
      <c r="T14" s="21">
        <f t="shared" si="8"/>
        <v>0</v>
      </c>
      <c r="U14" s="21">
        <f t="shared" si="9"/>
        <v>0</v>
      </c>
      <c r="V14" s="21">
        <f t="shared" si="10"/>
        <v>0</v>
      </c>
      <c r="W14" s="21" t="str">
        <f t="shared" ref="W14:W20" si="52">IF(D14="","",VLOOKUP(D14,$AX$14:$BB$22,5,0))</f>
        <v/>
      </c>
      <c r="X14" s="21" t="str">
        <f t="shared" si="12"/>
        <v/>
      </c>
      <c r="Y14" s="21">
        <f t="shared" si="13"/>
        <v>0</v>
      </c>
      <c r="Z14" s="21">
        <f t="shared" si="14"/>
        <v>0</v>
      </c>
      <c r="AA14" s="21">
        <f t="shared" si="15"/>
        <v>0</v>
      </c>
      <c r="AB14" s="21">
        <f t="shared" si="16"/>
        <v>0</v>
      </c>
      <c r="AC14" s="21">
        <f t="shared" si="17"/>
        <v>0</v>
      </c>
      <c r="AD14" s="21">
        <f t="shared" si="18"/>
        <v>0</v>
      </c>
      <c r="AE14" s="21">
        <f t="shared" si="19"/>
        <v>0</v>
      </c>
      <c r="AF14" s="21">
        <f t="shared" si="20"/>
        <v>0</v>
      </c>
      <c r="AG14" s="21">
        <f t="shared" si="21"/>
        <v>0</v>
      </c>
      <c r="AH14" s="50" t="str">
        <f t="shared" si="22"/>
        <v/>
      </c>
      <c r="AI14" s="50" t="str">
        <f t="shared" si="23"/>
        <v/>
      </c>
      <c r="AJ14" s="50" t="str">
        <f t="shared" si="24"/>
        <v/>
      </c>
      <c r="AK14" s="50" t="str">
        <f t="shared" si="25"/>
        <v/>
      </c>
      <c r="AL14" s="50">
        <f t="shared" si="40"/>
        <v>0</v>
      </c>
      <c r="AM14" s="50">
        <f t="shared" si="41"/>
        <v>0</v>
      </c>
      <c r="AN14" s="50">
        <f t="shared" si="42"/>
        <v>0</v>
      </c>
      <c r="AO14" s="50">
        <f t="shared" si="43"/>
        <v>0</v>
      </c>
      <c r="AP14" s="50">
        <f t="shared" si="30"/>
        <v>0</v>
      </c>
      <c r="AQ14" s="50" t="str">
        <f t="shared" ref="AQ14:AQ20" si="53">IF(D14="","",TEXT(O14,"00")&amp;C14)</f>
        <v/>
      </c>
      <c r="AR14" s="21">
        <f t="shared" si="31"/>
        <v>0</v>
      </c>
      <c r="AS14" s="21" t="str">
        <f t="shared" si="32"/>
        <v/>
      </c>
      <c r="AT14" s="21" t="str">
        <f t="shared" si="33"/>
        <v/>
      </c>
      <c r="AU14" s="21" t="str">
        <f t="shared" si="34"/>
        <v/>
      </c>
      <c r="AV14" s="21" t="str">
        <f t="shared" si="35"/>
        <v/>
      </c>
      <c r="AX14" s="14" t="s">
        <v>227</v>
      </c>
      <c r="AY14" s="14">
        <v>6</v>
      </c>
      <c r="AZ14" s="14">
        <v>200</v>
      </c>
      <c r="BA14" s="14">
        <f>COUNTIF($D$6:$D$65,AX14)</f>
        <v>0</v>
      </c>
      <c r="BB14" s="14">
        <v>0</v>
      </c>
      <c r="BC14" s="14">
        <v>8</v>
      </c>
      <c r="BD14" s="14" t="str">
        <f>IF(ISERROR(VLOOKUP($BC14,男子申込一覧表!$AS$5:$AY$207,3,0)),"",VLOOKUP($BC14,男子申込一覧表!$AS$5:$AY$207,3,0))</f>
        <v/>
      </c>
      <c r="BE14" s="14" t="str">
        <f>IF(ISERROR(VLOOKUP($BC14,男子申込一覧表!$AS$5:$AY$207,3,0)),"",VLOOKUP($BC14,男子申込一覧表!$AS$5:$AY$207,4,0))</f>
        <v/>
      </c>
      <c r="BF14" s="14" t="str">
        <f>IF(ISERROR(VLOOKUP($BC14,男子申込一覧表!$AS$5:$AY$207,3,0)),"",VLOOKUP($BC14,男子申込一覧表!$AS$5:$BB$207,10,0))</f>
        <v/>
      </c>
      <c r="BG14" s="14" t="str">
        <f>IF(ISERROR(VLOOKUP($BC14,男子申込一覧表!$AS$5:$AZ$207,3,0)),"",VLOOKUP($BC14,男子申込一覧表!$AS$5:$AZ$207,7,0))</f>
        <v/>
      </c>
      <c r="BH14" s="14" t="str">
        <f>IF(ISERROR(VLOOKUP($BC14,男子申込一覧表!$AS$5:$BM$207,3,0)),"",VLOOKUP($BC14,男子申込一覧表!$AS$5:$BM$207,14,0))</f>
        <v/>
      </c>
      <c r="BI14" s="14" t="str">
        <f>IF(ISERROR(VLOOKUP($BC14,男子申込一覧表!$AS$5:$BM$207,3,0)),"",VLOOKUP($BC14,男子申込一覧表!$AS$5:$BM$207,9,0))</f>
        <v/>
      </c>
      <c r="BJ14" s="14">
        <f t="shared" si="36"/>
        <v>0</v>
      </c>
      <c r="BK14" s="14">
        <f t="shared" si="36"/>
        <v>0</v>
      </c>
      <c r="BL14" s="14">
        <f t="shared" si="36"/>
        <v>0</v>
      </c>
      <c r="BM14" s="14">
        <f t="shared" si="36"/>
        <v>0</v>
      </c>
      <c r="BN14" s="14">
        <f t="shared" si="36"/>
        <v>0</v>
      </c>
      <c r="BO14" s="14">
        <f t="shared" si="36"/>
        <v>0</v>
      </c>
      <c r="BP14" s="14">
        <f t="shared" si="36"/>
        <v>0</v>
      </c>
      <c r="BQ14" s="14">
        <f t="shared" si="36"/>
        <v>0</v>
      </c>
      <c r="BR14" s="14">
        <f t="shared" si="36"/>
        <v>0</v>
      </c>
      <c r="BS14" s="14">
        <f t="shared" si="36"/>
        <v>0</v>
      </c>
      <c r="BT14" s="14">
        <f t="shared" si="36"/>
        <v>0</v>
      </c>
      <c r="BU14" s="14">
        <f t="shared" si="36"/>
        <v>0</v>
      </c>
    </row>
    <row r="15" spans="1:74" ht="14.25" customHeight="1" x14ac:dyDescent="0.15">
      <c r="A15" s="122" t="str">
        <f t="shared" si="44"/>
        <v/>
      </c>
      <c r="B15" s="18" t="str">
        <f t="shared" si="45"/>
        <v/>
      </c>
      <c r="C15" s="47"/>
      <c r="D15" s="46"/>
      <c r="E15" s="133"/>
      <c r="F15" s="47"/>
      <c r="G15" s="46"/>
      <c r="H15" s="46"/>
      <c r="I15" s="46"/>
      <c r="J15" s="46"/>
      <c r="K15" s="29" t="str">
        <f t="shared" si="37"/>
        <v/>
      </c>
      <c r="L15" s="22" t="str">
        <f t="shared" si="46"/>
        <v/>
      </c>
      <c r="M15" s="22" t="str">
        <f t="shared" si="47"/>
        <v>999:99.99</v>
      </c>
      <c r="O15" s="21" t="str">
        <f t="shared" si="48"/>
        <v/>
      </c>
      <c r="P15" s="21">
        <f t="shared" si="49"/>
        <v>0</v>
      </c>
      <c r="Q15" s="21" t="str">
        <f t="shared" si="50"/>
        <v/>
      </c>
      <c r="R15" s="21" t="str">
        <f t="shared" si="51"/>
        <v/>
      </c>
      <c r="S15" s="21">
        <f t="shared" si="7"/>
        <v>0</v>
      </c>
      <c r="T15" s="21">
        <f t="shared" si="8"/>
        <v>0</v>
      </c>
      <c r="U15" s="21">
        <f t="shared" si="9"/>
        <v>0</v>
      </c>
      <c r="V15" s="21">
        <f t="shared" si="10"/>
        <v>0</v>
      </c>
      <c r="W15" s="21" t="str">
        <f t="shared" si="52"/>
        <v/>
      </c>
      <c r="X15" s="21" t="str">
        <f t="shared" si="12"/>
        <v/>
      </c>
      <c r="Y15" s="21">
        <f t="shared" si="13"/>
        <v>0</v>
      </c>
      <c r="Z15" s="21">
        <f t="shared" si="14"/>
        <v>0</v>
      </c>
      <c r="AA15" s="21">
        <f t="shared" si="15"/>
        <v>0</v>
      </c>
      <c r="AB15" s="21">
        <f t="shared" si="16"/>
        <v>0</v>
      </c>
      <c r="AC15" s="21">
        <f t="shared" si="17"/>
        <v>0</v>
      </c>
      <c r="AD15" s="21">
        <f t="shared" si="18"/>
        <v>0</v>
      </c>
      <c r="AE15" s="21">
        <f t="shared" si="19"/>
        <v>0</v>
      </c>
      <c r="AF15" s="21">
        <f t="shared" si="20"/>
        <v>0</v>
      </c>
      <c r="AG15" s="21">
        <f t="shared" si="21"/>
        <v>0</v>
      </c>
      <c r="AH15" s="50" t="str">
        <f t="shared" si="22"/>
        <v/>
      </c>
      <c r="AI15" s="50" t="str">
        <f t="shared" si="23"/>
        <v/>
      </c>
      <c r="AJ15" s="50" t="str">
        <f t="shared" si="24"/>
        <v/>
      </c>
      <c r="AK15" s="50" t="str">
        <f t="shared" si="25"/>
        <v/>
      </c>
      <c r="AL15" s="50">
        <f t="shared" si="40"/>
        <v>0</v>
      </c>
      <c r="AM15" s="50">
        <f t="shared" si="41"/>
        <v>0</v>
      </c>
      <c r="AN15" s="50">
        <f t="shared" si="42"/>
        <v>0</v>
      </c>
      <c r="AO15" s="50">
        <f t="shared" si="43"/>
        <v>0</v>
      </c>
      <c r="AP15" s="50">
        <f t="shared" si="30"/>
        <v>0</v>
      </c>
      <c r="AQ15" s="50" t="str">
        <f t="shared" si="53"/>
        <v/>
      </c>
      <c r="AR15" s="21">
        <f t="shared" si="31"/>
        <v>0</v>
      </c>
      <c r="AS15" s="21" t="str">
        <f t="shared" si="32"/>
        <v/>
      </c>
      <c r="AT15" s="21" t="str">
        <f t="shared" si="33"/>
        <v/>
      </c>
      <c r="AU15" s="21" t="str">
        <f t="shared" si="34"/>
        <v/>
      </c>
      <c r="AV15" s="21" t="str">
        <f t="shared" si="35"/>
        <v/>
      </c>
      <c r="AX15" s="14" t="s">
        <v>228</v>
      </c>
      <c r="AY15" s="14">
        <v>7</v>
      </c>
      <c r="AZ15" s="14">
        <v>400</v>
      </c>
      <c r="BA15" s="14">
        <f t="shared" ref="BA15:BA19" si="54">COUNTIF($D$6:$D$65,AX15)</f>
        <v>0</v>
      </c>
      <c r="BB15" s="14">
        <v>0</v>
      </c>
      <c r="BC15" s="14">
        <v>9</v>
      </c>
      <c r="BD15" s="14" t="str">
        <f>IF(ISERROR(VLOOKUP($BC15,男子申込一覧表!$AS$5:$AY$207,3,0)),"",VLOOKUP($BC15,男子申込一覧表!$AS$5:$AY$207,3,0))</f>
        <v/>
      </c>
      <c r="BE15" s="14" t="str">
        <f>IF(ISERROR(VLOOKUP($BC15,男子申込一覧表!$AS$5:$AY$207,3,0)),"",VLOOKUP($BC15,男子申込一覧表!$AS$5:$AY$207,4,0))</f>
        <v/>
      </c>
      <c r="BF15" s="14" t="str">
        <f>IF(ISERROR(VLOOKUP($BC15,男子申込一覧表!$AS$5:$AY$207,3,0)),"",VLOOKUP($BC15,男子申込一覧表!$AS$5:$BB$207,10,0))</f>
        <v/>
      </c>
      <c r="BG15" s="14" t="str">
        <f>IF(ISERROR(VLOOKUP($BC15,男子申込一覧表!$AS$5:$AZ$207,3,0)),"",VLOOKUP($BC15,男子申込一覧表!$AS$5:$AZ$207,7,0))</f>
        <v/>
      </c>
      <c r="BH15" s="14" t="str">
        <f>IF(ISERROR(VLOOKUP($BC15,男子申込一覧表!$AS$5:$BM$207,3,0)),"",VLOOKUP($BC15,男子申込一覧表!$AS$5:$BM$207,14,0))</f>
        <v/>
      </c>
      <c r="BI15" s="14" t="str">
        <f>IF(ISERROR(VLOOKUP($BC15,男子申込一覧表!$AS$5:$BM$207,3,0)),"",VLOOKUP($BC15,男子申込一覧表!$AS$5:$BM$207,9,0))</f>
        <v/>
      </c>
      <c r="BJ15" s="14">
        <f t="shared" si="36"/>
        <v>0</v>
      </c>
      <c r="BK15" s="14">
        <f t="shared" si="36"/>
        <v>0</v>
      </c>
      <c r="BL15" s="14">
        <f t="shared" si="36"/>
        <v>0</v>
      </c>
      <c r="BM15" s="14">
        <f t="shared" si="36"/>
        <v>0</v>
      </c>
      <c r="BN15" s="14">
        <f t="shared" si="36"/>
        <v>0</v>
      </c>
      <c r="BO15" s="14">
        <f t="shared" si="36"/>
        <v>0</v>
      </c>
      <c r="BP15" s="14">
        <f t="shared" si="36"/>
        <v>0</v>
      </c>
      <c r="BQ15" s="14">
        <f t="shared" si="36"/>
        <v>0</v>
      </c>
      <c r="BR15" s="14">
        <f t="shared" si="36"/>
        <v>0</v>
      </c>
      <c r="BS15" s="14">
        <f t="shared" si="36"/>
        <v>0</v>
      </c>
      <c r="BT15" s="14">
        <f t="shared" si="36"/>
        <v>0</v>
      </c>
      <c r="BU15" s="14">
        <f t="shared" si="36"/>
        <v>0</v>
      </c>
    </row>
    <row r="16" spans="1:74" ht="14.25" customHeight="1" x14ac:dyDescent="0.15">
      <c r="A16" s="122" t="str">
        <f t="shared" si="44"/>
        <v/>
      </c>
      <c r="B16" s="18" t="str">
        <f t="shared" si="45"/>
        <v/>
      </c>
      <c r="C16" s="47"/>
      <c r="D16" s="46"/>
      <c r="E16" s="133"/>
      <c r="F16" s="47"/>
      <c r="G16" s="46"/>
      <c r="H16" s="46"/>
      <c r="I16" s="46"/>
      <c r="J16" s="46"/>
      <c r="K16" s="29" t="str">
        <f t="shared" si="37"/>
        <v/>
      </c>
      <c r="L16" s="22" t="str">
        <f t="shared" si="46"/>
        <v/>
      </c>
      <c r="M16" s="22" t="str">
        <f t="shared" si="47"/>
        <v>999:99.99</v>
      </c>
      <c r="O16" s="21" t="str">
        <f t="shared" si="48"/>
        <v/>
      </c>
      <c r="P16" s="21">
        <f t="shared" si="49"/>
        <v>0</v>
      </c>
      <c r="Q16" s="21" t="str">
        <f t="shared" si="50"/>
        <v/>
      </c>
      <c r="R16" s="21" t="str">
        <f t="shared" si="51"/>
        <v/>
      </c>
      <c r="S16" s="21">
        <f t="shared" si="7"/>
        <v>0</v>
      </c>
      <c r="T16" s="21">
        <f t="shared" si="8"/>
        <v>0</v>
      </c>
      <c r="U16" s="21">
        <f t="shared" si="9"/>
        <v>0</v>
      </c>
      <c r="V16" s="21">
        <f t="shared" si="10"/>
        <v>0</v>
      </c>
      <c r="W16" s="21" t="str">
        <f t="shared" si="52"/>
        <v/>
      </c>
      <c r="X16" s="21" t="str">
        <f t="shared" si="12"/>
        <v/>
      </c>
      <c r="Y16" s="21">
        <f t="shared" si="13"/>
        <v>0</v>
      </c>
      <c r="Z16" s="21">
        <f t="shared" si="14"/>
        <v>0</v>
      </c>
      <c r="AA16" s="21">
        <f t="shared" si="15"/>
        <v>0</v>
      </c>
      <c r="AB16" s="21">
        <f t="shared" si="16"/>
        <v>0</v>
      </c>
      <c r="AC16" s="21">
        <f t="shared" si="17"/>
        <v>0</v>
      </c>
      <c r="AD16" s="21">
        <f t="shared" si="18"/>
        <v>0</v>
      </c>
      <c r="AE16" s="21">
        <f t="shared" si="19"/>
        <v>0</v>
      </c>
      <c r="AF16" s="21">
        <f t="shared" si="20"/>
        <v>0</v>
      </c>
      <c r="AG16" s="21">
        <f t="shared" si="21"/>
        <v>0</v>
      </c>
      <c r="AH16" s="50" t="str">
        <f t="shared" si="22"/>
        <v/>
      </c>
      <c r="AI16" s="50" t="str">
        <f t="shared" si="23"/>
        <v/>
      </c>
      <c r="AJ16" s="50" t="str">
        <f t="shared" si="24"/>
        <v/>
      </c>
      <c r="AK16" s="50" t="str">
        <f t="shared" si="25"/>
        <v/>
      </c>
      <c r="AL16" s="50">
        <f t="shared" si="40"/>
        <v>0</v>
      </c>
      <c r="AM16" s="50">
        <f t="shared" si="41"/>
        <v>0</v>
      </c>
      <c r="AN16" s="50">
        <f t="shared" si="42"/>
        <v>0</v>
      </c>
      <c r="AO16" s="50">
        <f t="shared" si="43"/>
        <v>0</v>
      </c>
      <c r="AP16" s="50">
        <f t="shared" si="30"/>
        <v>0</v>
      </c>
      <c r="AQ16" s="50" t="str">
        <f t="shared" si="53"/>
        <v/>
      </c>
      <c r="AR16" s="21">
        <f t="shared" si="31"/>
        <v>0</v>
      </c>
      <c r="AS16" s="21" t="str">
        <f t="shared" si="32"/>
        <v/>
      </c>
      <c r="AT16" s="21" t="str">
        <f t="shared" si="33"/>
        <v/>
      </c>
      <c r="AU16" s="21" t="str">
        <f t="shared" si="34"/>
        <v/>
      </c>
      <c r="AV16" s="21" t="str">
        <f t="shared" si="35"/>
        <v/>
      </c>
      <c r="AX16" s="14" t="s">
        <v>229</v>
      </c>
      <c r="AY16" s="14">
        <v>6</v>
      </c>
      <c r="AZ16" s="14">
        <v>800</v>
      </c>
      <c r="BA16" s="14">
        <f t="shared" si="54"/>
        <v>0</v>
      </c>
      <c r="BB16" s="14">
        <v>0</v>
      </c>
      <c r="BC16" s="14">
        <v>10</v>
      </c>
      <c r="BD16" s="14" t="str">
        <f>IF(ISERROR(VLOOKUP($BC16,男子申込一覧表!$AS$5:$AY$207,3,0)),"",VLOOKUP($BC16,男子申込一覧表!$AS$5:$AY$207,3,0))</f>
        <v/>
      </c>
      <c r="BE16" s="14" t="str">
        <f>IF(ISERROR(VLOOKUP($BC16,男子申込一覧表!$AS$5:$AY$207,3,0)),"",VLOOKUP($BC16,男子申込一覧表!$AS$5:$AY$207,4,0))</f>
        <v/>
      </c>
      <c r="BF16" s="14" t="str">
        <f>IF(ISERROR(VLOOKUP($BC16,男子申込一覧表!$AS$5:$AY$207,3,0)),"",VLOOKUP($BC16,男子申込一覧表!$AS$5:$BB$207,10,0))</f>
        <v/>
      </c>
      <c r="BG16" s="14" t="str">
        <f>IF(ISERROR(VLOOKUP($BC16,男子申込一覧表!$AS$5:$AZ$207,3,0)),"",VLOOKUP($BC16,男子申込一覧表!$AS$5:$AZ$207,7,0))</f>
        <v/>
      </c>
      <c r="BH16" s="14" t="str">
        <f>IF(ISERROR(VLOOKUP($BC16,男子申込一覧表!$AS$5:$BM$207,3,0)),"",VLOOKUP($BC16,男子申込一覧表!$AS$5:$BM$207,14,0))</f>
        <v/>
      </c>
      <c r="BI16" s="14" t="str">
        <f>IF(ISERROR(VLOOKUP($BC16,男子申込一覧表!$AS$5:$BM$207,3,0)),"",VLOOKUP($BC16,男子申込一覧表!$AS$5:$BM$207,9,0))</f>
        <v/>
      </c>
      <c r="BJ16" s="14">
        <f t="shared" si="36"/>
        <v>0</v>
      </c>
      <c r="BK16" s="14">
        <f t="shared" si="36"/>
        <v>0</v>
      </c>
      <c r="BL16" s="14">
        <f t="shared" si="36"/>
        <v>0</v>
      </c>
      <c r="BM16" s="14">
        <f t="shared" si="36"/>
        <v>0</v>
      </c>
      <c r="BN16" s="14">
        <f t="shared" si="36"/>
        <v>0</v>
      </c>
      <c r="BO16" s="14">
        <f t="shared" si="36"/>
        <v>0</v>
      </c>
      <c r="BP16" s="14">
        <f t="shared" si="36"/>
        <v>0</v>
      </c>
      <c r="BQ16" s="14">
        <f t="shared" si="36"/>
        <v>0</v>
      </c>
      <c r="BR16" s="14">
        <f t="shared" si="36"/>
        <v>0</v>
      </c>
      <c r="BS16" s="14">
        <f t="shared" si="36"/>
        <v>0</v>
      </c>
      <c r="BT16" s="14">
        <f t="shared" si="36"/>
        <v>0</v>
      </c>
      <c r="BU16" s="14">
        <f t="shared" si="36"/>
        <v>0</v>
      </c>
    </row>
    <row r="17" spans="1:74" ht="14.25" customHeight="1" x14ac:dyDescent="0.15">
      <c r="A17" s="122" t="str">
        <f t="shared" si="44"/>
        <v/>
      </c>
      <c r="B17" s="18" t="str">
        <f t="shared" si="45"/>
        <v/>
      </c>
      <c r="C17" s="47"/>
      <c r="D17" s="46"/>
      <c r="E17" s="133"/>
      <c r="F17" s="47"/>
      <c r="G17" s="46"/>
      <c r="H17" s="46"/>
      <c r="I17" s="46"/>
      <c r="J17" s="46"/>
      <c r="K17" s="29" t="str">
        <f t="shared" si="37"/>
        <v/>
      </c>
      <c r="L17" s="22" t="str">
        <f t="shared" si="46"/>
        <v/>
      </c>
      <c r="M17" s="22" t="str">
        <f t="shared" si="47"/>
        <v>999:99.99</v>
      </c>
      <c r="O17" s="21" t="str">
        <f t="shared" si="48"/>
        <v/>
      </c>
      <c r="P17" s="21">
        <f t="shared" si="49"/>
        <v>0</v>
      </c>
      <c r="Q17" s="21" t="str">
        <f t="shared" si="50"/>
        <v/>
      </c>
      <c r="R17" s="21" t="str">
        <f t="shared" si="51"/>
        <v/>
      </c>
      <c r="S17" s="21">
        <f t="shared" si="7"/>
        <v>0</v>
      </c>
      <c r="T17" s="21">
        <f t="shared" si="8"/>
        <v>0</v>
      </c>
      <c r="U17" s="21">
        <f t="shared" si="9"/>
        <v>0</v>
      </c>
      <c r="V17" s="21">
        <f t="shared" si="10"/>
        <v>0</v>
      </c>
      <c r="W17" s="21" t="str">
        <f t="shared" si="52"/>
        <v/>
      </c>
      <c r="X17" s="21" t="str">
        <f t="shared" si="12"/>
        <v/>
      </c>
      <c r="Y17" s="21">
        <f t="shared" si="13"/>
        <v>0</v>
      </c>
      <c r="Z17" s="21">
        <f t="shared" si="14"/>
        <v>0</v>
      </c>
      <c r="AA17" s="21">
        <f t="shared" si="15"/>
        <v>0</v>
      </c>
      <c r="AB17" s="21">
        <f t="shared" si="16"/>
        <v>0</v>
      </c>
      <c r="AC17" s="21">
        <f t="shared" si="17"/>
        <v>0</v>
      </c>
      <c r="AD17" s="21">
        <f t="shared" si="18"/>
        <v>0</v>
      </c>
      <c r="AE17" s="21">
        <f t="shared" si="19"/>
        <v>0</v>
      </c>
      <c r="AF17" s="21">
        <f t="shared" si="20"/>
        <v>0</v>
      </c>
      <c r="AG17" s="21">
        <f t="shared" si="21"/>
        <v>0</v>
      </c>
      <c r="AH17" s="50" t="str">
        <f t="shared" si="22"/>
        <v/>
      </c>
      <c r="AI17" s="50" t="str">
        <f t="shared" si="23"/>
        <v/>
      </c>
      <c r="AJ17" s="50" t="str">
        <f t="shared" si="24"/>
        <v/>
      </c>
      <c r="AK17" s="50" t="str">
        <f t="shared" si="25"/>
        <v/>
      </c>
      <c r="AL17" s="50">
        <f t="shared" si="40"/>
        <v>0</v>
      </c>
      <c r="AM17" s="50">
        <f t="shared" si="41"/>
        <v>0</v>
      </c>
      <c r="AN17" s="50">
        <f t="shared" si="42"/>
        <v>0</v>
      </c>
      <c r="AO17" s="50">
        <f t="shared" si="43"/>
        <v>0</v>
      </c>
      <c r="AP17" s="50">
        <f t="shared" si="30"/>
        <v>0</v>
      </c>
      <c r="AQ17" s="50" t="str">
        <f t="shared" si="53"/>
        <v/>
      </c>
      <c r="AR17" s="21">
        <f t="shared" si="31"/>
        <v>0</v>
      </c>
      <c r="AS17" s="21" t="str">
        <f t="shared" si="32"/>
        <v/>
      </c>
      <c r="AT17" s="21" t="str">
        <f t="shared" si="33"/>
        <v/>
      </c>
      <c r="AU17" s="21" t="str">
        <f t="shared" si="34"/>
        <v/>
      </c>
      <c r="AV17" s="21" t="str">
        <f t="shared" si="35"/>
        <v/>
      </c>
      <c r="AX17" s="14" t="s">
        <v>230</v>
      </c>
      <c r="AY17" s="20">
        <v>6</v>
      </c>
      <c r="AZ17" s="20">
        <v>200</v>
      </c>
      <c r="BA17" s="14">
        <f t="shared" si="54"/>
        <v>0</v>
      </c>
      <c r="BB17" s="14">
        <v>5</v>
      </c>
      <c r="BC17" s="14">
        <v>11</v>
      </c>
      <c r="BD17" s="14" t="str">
        <f>IF(ISERROR(VLOOKUP($BC17,男子申込一覧表!$AS$5:$AY$207,3,0)),"",VLOOKUP($BC17,男子申込一覧表!$AS$5:$AY$207,3,0))</f>
        <v/>
      </c>
      <c r="BE17" s="14" t="str">
        <f>IF(ISERROR(VLOOKUP($BC17,男子申込一覧表!$AS$5:$AY$207,3,0)),"",VLOOKUP($BC17,男子申込一覧表!$AS$5:$AY$207,4,0))</f>
        <v/>
      </c>
      <c r="BF17" s="14" t="str">
        <f>IF(ISERROR(VLOOKUP($BC17,男子申込一覧表!$AS$5:$AY$207,3,0)),"",VLOOKUP($BC17,男子申込一覧表!$AS$5:$BB$207,10,0))</f>
        <v/>
      </c>
      <c r="BG17" s="14" t="str">
        <f>IF(ISERROR(VLOOKUP($BC17,男子申込一覧表!$AS$5:$AZ$207,3,0)),"",VLOOKUP($BC17,男子申込一覧表!$AS$5:$AZ$207,7,0))</f>
        <v/>
      </c>
      <c r="BH17" s="14" t="str">
        <f>IF(ISERROR(VLOOKUP($BC17,男子申込一覧表!$AS$5:$BM$207,3,0)),"",VLOOKUP($BC17,男子申込一覧表!$AS$5:$BM$207,14,0))</f>
        <v/>
      </c>
      <c r="BI17" s="14" t="str">
        <f>IF(ISERROR(VLOOKUP($BC17,男子申込一覧表!$AS$5:$BM$207,3,0)),"",VLOOKUP($BC17,男子申込一覧表!$AS$5:$BM$207,9,0))</f>
        <v/>
      </c>
      <c r="BJ17" s="14">
        <f t="shared" ref="BJ17:BU26" si="55">COUNTIF($AH$6:$AK$65,BJ$5&amp;$BD17)</f>
        <v>0</v>
      </c>
      <c r="BK17" s="14">
        <f t="shared" si="55"/>
        <v>0</v>
      </c>
      <c r="BL17" s="14">
        <f t="shared" si="55"/>
        <v>0</v>
      </c>
      <c r="BM17" s="14">
        <f t="shared" si="55"/>
        <v>0</v>
      </c>
      <c r="BN17" s="14">
        <f t="shared" si="55"/>
        <v>0</v>
      </c>
      <c r="BO17" s="14">
        <f t="shared" si="55"/>
        <v>0</v>
      </c>
      <c r="BP17" s="14">
        <f t="shared" si="55"/>
        <v>0</v>
      </c>
      <c r="BQ17" s="14">
        <f t="shared" si="55"/>
        <v>0</v>
      </c>
      <c r="BR17" s="14">
        <f t="shared" si="55"/>
        <v>0</v>
      </c>
      <c r="BS17" s="14">
        <f t="shared" si="55"/>
        <v>0</v>
      </c>
      <c r="BT17" s="14">
        <f t="shared" si="55"/>
        <v>0</v>
      </c>
      <c r="BU17" s="14">
        <f t="shared" si="55"/>
        <v>0</v>
      </c>
    </row>
    <row r="18" spans="1:74" ht="14.25" customHeight="1" x14ac:dyDescent="0.15">
      <c r="A18" s="122" t="str">
        <f t="shared" si="44"/>
        <v/>
      </c>
      <c r="B18" s="18" t="str">
        <f t="shared" si="45"/>
        <v/>
      </c>
      <c r="C18" s="47"/>
      <c r="D18" s="46"/>
      <c r="E18" s="133"/>
      <c r="F18" s="47"/>
      <c r="G18" s="46"/>
      <c r="H18" s="46"/>
      <c r="I18" s="46"/>
      <c r="J18" s="46"/>
      <c r="K18" s="29" t="str">
        <f t="shared" si="37"/>
        <v/>
      </c>
      <c r="L18" s="22" t="str">
        <f t="shared" si="46"/>
        <v/>
      </c>
      <c r="M18" s="22" t="str">
        <f t="shared" si="47"/>
        <v>999:99.99</v>
      </c>
      <c r="O18" s="21" t="str">
        <f t="shared" si="48"/>
        <v/>
      </c>
      <c r="P18" s="21">
        <f t="shared" si="49"/>
        <v>0</v>
      </c>
      <c r="Q18" s="21" t="str">
        <f t="shared" si="50"/>
        <v/>
      </c>
      <c r="R18" s="21" t="str">
        <f t="shared" si="51"/>
        <v/>
      </c>
      <c r="S18" s="21">
        <f t="shared" si="7"/>
        <v>0</v>
      </c>
      <c r="T18" s="21">
        <f t="shared" si="8"/>
        <v>0</v>
      </c>
      <c r="U18" s="21">
        <f t="shared" si="9"/>
        <v>0</v>
      </c>
      <c r="V18" s="21">
        <f t="shared" si="10"/>
        <v>0</v>
      </c>
      <c r="W18" s="21" t="str">
        <f t="shared" si="52"/>
        <v/>
      </c>
      <c r="X18" s="21" t="str">
        <f t="shared" si="12"/>
        <v/>
      </c>
      <c r="Y18" s="21">
        <f t="shared" si="13"/>
        <v>0</v>
      </c>
      <c r="Z18" s="21">
        <f t="shared" si="14"/>
        <v>0</v>
      </c>
      <c r="AA18" s="21">
        <f t="shared" si="15"/>
        <v>0</v>
      </c>
      <c r="AB18" s="21">
        <f t="shared" si="16"/>
        <v>0</v>
      </c>
      <c r="AC18" s="21">
        <f t="shared" si="17"/>
        <v>0</v>
      </c>
      <c r="AD18" s="21">
        <f t="shared" si="18"/>
        <v>0</v>
      </c>
      <c r="AE18" s="21">
        <f t="shared" si="19"/>
        <v>0</v>
      </c>
      <c r="AF18" s="21">
        <f t="shared" si="20"/>
        <v>0</v>
      </c>
      <c r="AG18" s="21">
        <f t="shared" si="21"/>
        <v>0</v>
      </c>
      <c r="AH18" s="50" t="str">
        <f t="shared" si="22"/>
        <v/>
      </c>
      <c r="AI18" s="50" t="str">
        <f t="shared" si="23"/>
        <v/>
      </c>
      <c r="AJ18" s="50" t="str">
        <f t="shared" si="24"/>
        <v/>
      </c>
      <c r="AK18" s="50" t="str">
        <f t="shared" si="25"/>
        <v/>
      </c>
      <c r="AL18" s="50">
        <f t="shared" si="40"/>
        <v>0</v>
      </c>
      <c r="AM18" s="50">
        <f t="shared" si="41"/>
        <v>0</v>
      </c>
      <c r="AN18" s="50">
        <f t="shared" si="42"/>
        <v>0</v>
      </c>
      <c r="AO18" s="50">
        <f t="shared" si="43"/>
        <v>0</v>
      </c>
      <c r="AP18" s="50">
        <f t="shared" si="30"/>
        <v>0</v>
      </c>
      <c r="AQ18" s="50" t="str">
        <f t="shared" si="53"/>
        <v/>
      </c>
      <c r="AR18" s="21">
        <f t="shared" si="31"/>
        <v>0</v>
      </c>
      <c r="AS18" s="21" t="str">
        <f t="shared" si="32"/>
        <v/>
      </c>
      <c r="AT18" s="21" t="str">
        <f t="shared" si="33"/>
        <v/>
      </c>
      <c r="AU18" s="21" t="str">
        <f t="shared" si="34"/>
        <v/>
      </c>
      <c r="AV18" s="21" t="str">
        <f t="shared" si="35"/>
        <v/>
      </c>
      <c r="AX18" s="14" t="s">
        <v>231</v>
      </c>
      <c r="AY18" s="43">
        <v>7</v>
      </c>
      <c r="AZ18" s="43">
        <v>200</v>
      </c>
      <c r="BA18" s="14">
        <f t="shared" si="54"/>
        <v>0</v>
      </c>
      <c r="BB18" s="14">
        <v>5</v>
      </c>
      <c r="BC18" s="14">
        <v>12</v>
      </c>
      <c r="BD18" s="14" t="str">
        <f>IF(ISERROR(VLOOKUP($BC18,男子申込一覧表!$AS$5:$AY$207,3,0)),"",VLOOKUP($BC18,男子申込一覧表!$AS$5:$AY$207,3,0))</f>
        <v/>
      </c>
      <c r="BE18" s="14" t="str">
        <f>IF(ISERROR(VLOOKUP($BC18,男子申込一覧表!$AS$5:$AY$207,3,0)),"",VLOOKUP($BC18,男子申込一覧表!$AS$5:$AY$207,4,0))</f>
        <v/>
      </c>
      <c r="BF18" s="14" t="str">
        <f>IF(ISERROR(VLOOKUP($BC18,男子申込一覧表!$AS$5:$AY$207,3,0)),"",VLOOKUP($BC18,男子申込一覧表!$AS$5:$BB$207,10,0))</f>
        <v/>
      </c>
      <c r="BG18" s="14" t="str">
        <f>IF(ISERROR(VLOOKUP($BC18,男子申込一覧表!$AS$5:$AZ$207,3,0)),"",VLOOKUP($BC18,男子申込一覧表!$AS$5:$AZ$207,7,0))</f>
        <v/>
      </c>
      <c r="BH18" s="14" t="str">
        <f>IF(ISERROR(VLOOKUP($BC18,男子申込一覧表!$AS$5:$BM$207,3,0)),"",VLOOKUP($BC18,男子申込一覧表!$AS$5:$BM$207,14,0))</f>
        <v/>
      </c>
      <c r="BI18" s="14" t="str">
        <f>IF(ISERROR(VLOOKUP($BC18,男子申込一覧表!$AS$5:$BM$207,3,0)),"",VLOOKUP($BC18,男子申込一覧表!$AS$5:$BM$207,9,0))</f>
        <v/>
      </c>
      <c r="BJ18" s="14">
        <f t="shared" si="55"/>
        <v>0</v>
      </c>
      <c r="BK18" s="14">
        <f t="shared" si="55"/>
        <v>0</v>
      </c>
      <c r="BL18" s="14">
        <f t="shared" si="55"/>
        <v>0</v>
      </c>
      <c r="BM18" s="14">
        <f t="shared" si="55"/>
        <v>0</v>
      </c>
      <c r="BN18" s="14">
        <f t="shared" si="55"/>
        <v>0</v>
      </c>
      <c r="BO18" s="14">
        <f t="shared" si="55"/>
        <v>0</v>
      </c>
      <c r="BP18" s="14">
        <f t="shared" si="55"/>
        <v>0</v>
      </c>
      <c r="BQ18" s="14">
        <f t="shared" si="55"/>
        <v>0</v>
      </c>
      <c r="BR18" s="14">
        <f t="shared" si="55"/>
        <v>0</v>
      </c>
      <c r="BS18" s="14">
        <f t="shared" si="55"/>
        <v>0</v>
      </c>
      <c r="BT18" s="14">
        <f t="shared" si="55"/>
        <v>0</v>
      </c>
      <c r="BU18" s="14">
        <f t="shared" si="55"/>
        <v>0</v>
      </c>
    </row>
    <row r="19" spans="1:74" ht="14.25" customHeight="1" x14ac:dyDescent="0.15">
      <c r="A19" s="122" t="str">
        <f t="shared" si="44"/>
        <v/>
      </c>
      <c r="B19" s="18" t="str">
        <f t="shared" si="45"/>
        <v/>
      </c>
      <c r="C19" s="47"/>
      <c r="D19" s="46"/>
      <c r="E19" s="133"/>
      <c r="F19" s="47"/>
      <c r="G19" s="46"/>
      <c r="H19" s="46"/>
      <c r="I19" s="46"/>
      <c r="J19" s="46"/>
      <c r="K19" s="29" t="str">
        <f t="shared" si="37"/>
        <v/>
      </c>
      <c r="L19" s="22" t="str">
        <f t="shared" si="46"/>
        <v/>
      </c>
      <c r="M19" s="22" t="str">
        <f t="shared" si="47"/>
        <v>999:99.99</v>
      </c>
      <c r="O19" s="21" t="str">
        <f t="shared" si="48"/>
        <v/>
      </c>
      <c r="P19" s="21">
        <f t="shared" si="49"/>
        <v>0</v>
      </c>
      <c r="Q19" s="21" t="str">
        <f t="shared" si="50"/>
        <v/>
      </c>
      <c r="R19" s="21" t="str">
        <f t="shared" si="51"/>
        <v/>
      </c>
      <c r="S19" s="21">
        <f t="shared" si="7"/>
        <v>0</v>
      </c>
      <c r="T19" s="21">
        <f t="shared" si="8"/>
        <v>0</v>
      </c>
      <c r="U19" s="21">
        <f t="shared" si="9"/>
        <v>0</v>
      </c>
      <c r="V19" s="21">
        <f t="shared" si="10"/>
        <v>0</v>
      </c>
      <c r="W19" s="21" t="str">
        <f t="shared" si="52"/>
        <v/>
      </c>
      <c r="X19" s="21" t="str">
        <f t="shared" si="12"/>
        <v/>
      </c>
      <c r="Y19" s="21">
        <f t="shared" si="13"/>
        <v>0</v>
      </c>
      <c r="Z19" s="21">
        <f t="shared" si="14"/>
        <v>0</v>
      </c>
      <c r="AA19" s="21">
        <f t="shared" si="15"/>
        <v>0</v>
      </c>
      <c r="AB19" s="21">
        <f t="shared" si="16"/>
        <v>0</v>
      </c>
      <c r="AC19" s="21">
        <f t="shared" si="17"/>
        <v>0</v>
      </c>
      <c r="AD19" s="21">
        <f t="shared" si="18"/>
        <v>0</v>
      </c>
      <c r="AE19" s="21">
        <f t="shared" si="19"/>
        <v>0</v>
      </c>
      <c r="AF19" s="21">
        <f t="shared" si="20"/>
        <v>0</v>
      </c>
      <c r="AG19" s="21">
        <f t="shared" si="21"/>
        <v>0</v>
      </c>
      <c r="AH19" s="50" t="str">
        <f t="shared" si="22"/>
        <v/>
      </c>
      <c r="AI19" s="50" t="str">
        <f t="shared" si="23"/>
        <v/>
      </c>
      <c r="AJ19" s="50" t="str">
        <f t="shared" si="24"/>
        <v/>
      </c>
      <c r="AK19" s="50" t="str">
        <f t="shared" si="25"/>
        <v/>
      </c>
      <c r="AL19" s="50">
        <f t="shared" si="40"/>
        <v>0</v>
      </c>
      <c r="AM19" s="50">
        <f t="shared" si="41"/>
        <v>0</v>
      </c>
      <c r="AN19" s="50">
        <f t="shared" si="42"/>
        <v>0</v>
      </c>
      <c r="AO19" s="50">
        <f t="shared" si="43"/>
        <v>0</v>
      </c>
      <c r="AP19" s="50">
        <f t="shared" si="30"/>
        <v>0</v>
      </c>
      <c r="AQ19" s="50" t="str">
        <f t="shared" si="53"/>
        <v/>
      </c>
      <c r="AR19" s="21">
        <f t="shared" si="31"/>
        <v>0</v>
      </c>
      <c r="AS19" s="21" t="str">
        <f t="shared" si="32"/>
        <v/>
      </c>
      <c r="AT19" s="21" t="str">
        <f t="shared" si="33"/>
        <v/>
      </c>
      <c r="AU19" s="21" t="str">
        <f t="shared" si="34"/>
        <v/>
      </c>
      <c r="AV19" s="21" t="str">
        <f t="shared" si="35"/>
        <v/>
      </c>
      <c r="AX19" s="14" t="s">
        <v>260</v>
      </c>
      <c r="AY19" s="43">
        <v>6</v>
      </c>
      <c r="AZ19" s="43">
        <v>400</v>
      </c>
      <c r="BA19" s="14">
        <f t="shared" si="54"/>
        <v>0</v>
      </c>
      <c r="BB19" s="14">
        <v>5</v>
      </c>
      <c r="BC19" s="14">
        <v>13</v>
      </c>
      <c r="BD19" s="14" t="str">
        <f>IF(ISERROR(VLOOKUP($BC19,男子申込一覧表!$AS$5:$AY$207,3,0)),"",VLOOKUP($BC19,男子申込一覧表!$AS$5:$AY$207,3,0))</f>
        <v/>
      </c>
      <c r="BE19" s="14" t="str">
        <f>IF(ISERROR(VLOOKUP($BC19,男子申込一覧表!$AS$5:$AY$207,3,0)),"",VLOOKUP($BC19,男子申込一覧表!$AS$5:$AY$207,4,0))</f>
        <v/>
      </c>
      <c r="BF19" s="14" t="str">
        <f>IF(ISERROR(VLOOKUP($BC19,男子申込一覧表!$AS$5:$AY$207,3,0)),"",VLOOKUP($BC19,男子申込一覧表!$AS$5:$BB$207,10,0))</f>
        <v/>
      </c>
      <c r="BG19" s="14" t="str">
        <f>IF(ISERROR(VLOOKUP($BC19,男子申込一覧表!$AS$5:$AZ$207,3,0)),"",VLOOKUP($BC19,男子申込一覧表!$AS$5:$AZ$207,7,0))</f>
        <v/>
      </c>
      <c r="BH19" s="14" t="str">
        <f>IF(ISERROR(VLOOKUP($BC19,男子申込一覧表!$AS$5:$BM$207,3,0)),"",VLOOKUP($BC19,男子申込一覧表!$AS$5:$BM$207,14,0))</f>
        <v/>
      </c>
      <c r="BI19" s="14" t="str">
        <f>IF(ISERROR(VLOOKUP($BC19,男子申込一覧表!$AS$5:$BM$207,3,0)),"",VLOOKUP($BC19,男子申込一覧表!$AS$5:$BM$207,9,0))</f>
        <v/>
      </c>
      <c r="BJ19" s="14">
        <f t="shared" si="55"/>
        <v>0</v>
      </c>
      <c r="BK19" s="14">
        <f t="shared" si="55"/>
        <v>0</v>
      </c>
      <c r="BL19" s="14">
        <f t="shared" si="55"/>
        <v>0</v>
      </c>
      <c r="BM19" s="14">
        <f t="shared" si="55"/>
        <v>0</v>
      </c>
      <c r="BN19" s="14">
        <f t="shared" si="55"/>
        <v>0</v>
      </c>
      <c r="BO19" s="14">
        <f t="shared" si="55"/>
        <v>0</v>
      </c>
      <c r="BP19" s="14">
        <f t="shared" si="55"/>
        <v>0</v>
      </c>
      <c r="BQ19" s="14">
        <f t="shared" si="55"/>
        <v>0</v>
      </c>
      <c r="BR19" s="14">
        <f t="shared" si="55"/>
        <v>0</v>
      </c>
      <c r="BS19" s="14">
        <f t="shared" si="55"/>
        <v>0</v>
      </c>
      <c r="BT19" s="14">
        <f t="shared" si="55"/>
        <v>0</v>
      </c>
      <c r="BU19" s="14">
        <f t="shared" si="55"/>
        <v>0</v>
      </c>
    </row>
    <row r="20" spans="1:74" s="20" customFormat="1" ht="14.25" customHeight="1" x14ac:dyDescent="0.15">
      <c r="A20" s="122" t="str">
        <f t="shared" si="44"/>
        <v/>
      </c>
      <c r="B20" s="18" t="str">
        <f t="shared" si="45"/>
        <v/>
      </c>
      <c r="C20" s="47"/>
      <c r="D20" s="46"/>
      <c r="E20" s="133"/>
      <c r="F20" s="47"/>
      <c r="G20" s="46"/>
      <c r="H20" s="46"/>
      <c r="I20" s="46"/>
      <c r="J20" s="46"/>
      <c r="K20" s="29" t="str">
        <f t="shared" si="37"/>
        <v/>
      </c>
      <c r="L20" s="22" t="str">
        <f t="shared" si="46"/>
        <v/>
      </c>
      <c r="M20" s="22" t="str">
        <f t="shared" si="47"/>
        <v>999:99.99</v>
      </c>
      <c r="O20" s="21" t="str">
        <f t="shared" si="48"/>
        <v/>
      </c>
      <c r="P20" s="21">
        <f t="shared" si="49"/>
        <v>0</v>
      </c>
      <c r="Q20" s="21" t="str">
        <f t="shared" si="50"/>
        <v/>
      </c>
      <c r="R20" s="21" t="str">
        <f t="shared" si="51"/>
        <v/>
      </c>
      <c r="S20" s="21">
        <f t="shared" si="7"/>
        <v>0</v>
      </c>
      <c r="T20" s="21">
        <f t="shared" si="8"/>
        <v>0</v>
      </c>
      <c r="U20" s="21">
        <f t="shared" si="9"/>
        <v>0</v>
      </c>
      <c r="V20" s="21">
        <f t="shared" si="10"/>
        <v>0</v>
      </c>
      <c r="W20" s="21" t="str">
        <f t="shared" si="52"/>
        <v/>
      </c>
      <c r="X20" s="21" t="str">
        <f t="shared" si="12"/>
        <v/>
      </c>
      <c r="Y20" s="21">
        <f t="shared" si="13"/>
        <v>0</v>
      </c>
      <c r="Z20" s="21">
        <f t="shared" si="14"/>
        <v>0</v>
      </c>
      <c r="AA20" s="21">
        <f t="shared" si="15"/>
        <v>0</v>
      </c>
      <c r="AB20" s="21">
        <f t="shared" si="16"/>
        <v>0</v>
      </c>
      <c r="AC20" s="21">
        <f t="shared" si="17"/>
        <v>0</v>
      </c>
      <c r="AD20" s="21">
        <f t="shared" si="18"/>
        <v>0</v>
      </c>
      <c r="AE20" s="21">
        <f t="shared" si="19"/>
        <v>0</v>
      </c>
      <c r="AF20" s="21">
        <f t="shared" si="20"/>
        <v>0</v>
      </c>
      <c r="AG20" s="21">
        <f t="shared" si="21"/>
        <v>0</v>
      </c>
      <c r="AH20" s="50" t="str">
        <f t="shared" si="22"/>
        <v/>
      </c>
      <c r="AI20" s="50" t="str">
        <f t="shared" si="23"/>
        <v/>
      </c>
      <c r="AJ20" s="50" t="str">
        <f t="shared" si="24"/>
        <v/>
      </c>
      <c r="AK20" s="50" t="str">
        <f t="shared" si="25"/>
        <v/>
      </c>
      <c r="AL20" s="50">
        <f t="shared" si="40"/>
        <v>0</v>
      </c>
      <c r="AM20" s="50">
        <f t="shared" si="41"/>
        <v>0</v>
      </c>
      <c r="AN20" s="50">
        <f t="shared" si="42"/>
        <v>0</v>
      </c>
      <c r="AO20" s="50">
        <f t="shared" si="43"/>
        <v>0</v>
      </c>
      <c r="AP20" s="50">
        <f t="shared" si="30"/>
        <v>0</v>
      </c>
      <c r="AQ20" s="50" t="str">
        <f t="shared" si="53"/>
        <v/>
      </c>
      <c r="AR20" s="21">
        <f t="shared" si="31"/>
        <v>0</v>
      </c>
      <c r="AS20" s="21" t="str">
        <f t="shared" si="32"/>
        <v/>
      </c>
      <c r="AT20" s="21" t="str">
        <f t="shared" si="33"/>
        <v/>
      </c>
      <c r="AU20" s="21" t="str">
        <f t="shared" si="34"/>
        <v/>
      </c>
      <c r="AV20" s="21" t="str">
        <f t="shared" si="35"/>
        <v/>
      </c>
      <c r="AW20" s="19"/>
      <c r="AX20" s="14"/>
      <c r="AY20" s="14"/>
      <c r="AZ20" s="14"/>
      <c r="BA20" s="14"/>
      <c r="BB20" s="14"/>
      <c r="BC20" s="14">
        <v>14</v>
      </c>
      <c r="BD20" s="14" t="str">
        <f>IF(ISERROR(VLOOKUP($BC20,男子申込一覧表!$AS$5:$AY$207,3,0)),"",VLOOKUP($BC20,男子申込一覧表!$AS$5:$AY$207,3,0))</f>
        <v/>
      </c>
      <c r="BE20" s="14" t="str">
        <f>IF(ISERROR(VLOOKUP($BC20,男子申込一覧表!$AS$5:$AY$207,3,0)),"",VLOOKUP($BC20,男子申込一覧表!$AS$5:$AY$207,4,0))</f>
        <v/>
      </c>
      <c r="BF20" s="14" t="str">
        <f>IF(ISERROR(VLOOKUP($BC20,男子申込一覧表!$AS$5:$AY$207,3,0)),"",VLOOKUP($BC20,男子申込一覧表!$AS$5:$BB$207,10,0))</f>
        <v/>
      </c>
      <c r="BG20" s="14" t="str">
        <f>IF(ISERROR(VLOOKUP($BC20,男子申込一覧表!$AS$5:$AZ$207,3,0)),"",VLOOKUP($BC20,男子申込一覧表!$AS$5:$AZ$207,7,0))</f>
        <v/>
      </c>
      <c r="BH20" s="14" t="str">
        <f>IF(ISERROR(VLOOKUP($BC20,男子申込一覧表!$AS$5:$BM$207,3,0)),"",VLOOKUP($BC20,男子申込一覧表!$AS$5:$BM$207,14,0))</f>
        <v/>
      </c>
      <c r="BI20" s="14" t="str">
        <f>IF(ISERROR(VLOOKUP($BC20,男子申込一覧表!$AS$5:$BM$207,3,0)),"",VLOOKUP($BC20,男子申込一覧表!$AS$5:$BM$207,9,0))</f>
        <v/>
      </c>
      <c r="BJ20" s="14">
        <f t="shared" si="55"/>
        <v>0</v>
      </c>
      <c r="BK20" s="14">
        <f t="shared" si="55"/>
        <v>0</v>
      </c>
      <c r="BL20" s="14">
        <f t="shared" si="55"/>
        <v>0</v>
      </c>
      <c r="BM20" s="14">
        <f t="shared" si="55"/>
        <v>0</v>
      </c>
      <c r="BN20" s="14">
        <f t="shared" si="55"/>
        <v>0</v>
      </c>
      <c r="BO20" s="14">
        <f t="shared" si="55"/>
        <v>0</v>
      </c>
      <c r="BP20" s="14">
        <f t="shared" si="55"/>
        <v>0</v>
      </c>
      <c r="BQ20" s="14">
        <f t="shared" si="55"/>
        <v>0</v>
      </c>
      <c r="BR20" s="14">
        <f t="shared" si="55"/>
        <v>0</v>
      </c>
      <c r="BS20" s="14">
        <f t="shared" si="55"/>
        <v>0</v>
      </c>
      <c r="BT20" s="14">
        <f t="shared" si="55"/>
        <v>0</v>
      </c>
      <c r="BU20" s="14">
        <f t="shared" si="55"/>
        <v>0</v>
      </c>
      <c r="BV20" s="14"/>
    </row>
    <row r="21" spans="1:74" s="19" customFormat="1" ht="14.25" customHeight="1" x14ac:dyDescent="0.15">
      <c r="A21" s="122" t="str">
        <f t="shared" si="39"/>
        <v/>
      </c>
      <c r="B21" s="18" t="str">
        <f t="shared" si="0"/>
        <v/>
      </c>
      <c r="C21" s="47"/>
      <c r="D21" s="46"/>
      <c r="E21" s="133"/>
      <c r="F21" s="47"/>
      <c r="G21" s="46"/>
      <c r="H21" s="46"/>
      <c r="I21" s="46"/>
      <c r="J21" s="46"/>
      <c r="K21" s="29" t="str">
        <f t="shared" si="37"/>
        <v/>
      </c>
      <c r="L21" s="22" t="str">
        <f t="shared" si="1"/>
        <v/>
      </c>
      <c r="M21" s="22" t="str">
        <f t="shared" si="2"/>
        <v>999:99.99</v>
      </c>
      <c r="O21" s="21" t="str">
        <f t="shared" si="3"/>
        <v/>
      </c>
      <c r="P21" s="21">
        <f t="shared" si="4"/>
        <v>0</v>
      </c>
      <c r="Q21" s="21" t="str">
        <f t="shared" si="5"/>
        <v/>
      </c>
      <c r="R21" s="21" t="str">
        <f t="shared" si="6"/>
        <v/>
      </c>
      <c r="S21" s="21">
        <f t="shared" si="7"/>
        <v>0</v>
      </c>
      <c r="T21" s="21">
        <f t="shared" si="8"/>
        <v>0</v>
      </c>
      <c r="U21" s="21">
        <f t="shared" si="9"/>
        <v>0</v>
      </c>
      <c r="V21" s="21">
        <f t="shared" si="10"/>
        <v>0</v>
      </c>
      <c r="W21" s="21" t="str">
        <f t="shared" si="11"/>
        <v/>
      </c>
      <c r="X21" s="21" t="str">
        <f t="shared" si="12"/>
        <v/>
      </c>
      <c r="Y21" s="21">
        <f t="shared" si="13"/>
        <v>0</v>
      </c>
      <c r="Z21" s="21">
        <f t="shared" si="14"/>
        <v>0</v>
      </c>
      <c r="AA21" s="21">
        <f t="shared" si="15"/>
        <v>0</v>
      </c>
      <c r="AB21" s="21">
        <f t="shared" si="16"/>
        <v>0</v>
      </c>
      <c r="AC21" s="21">
        <f t="shared" si="17"/>
        <v>0</v>
      </c>
      <c r="AD21" s="21">
        <f t="shared" si="18"/>
        <v>0</v>
      </c>
      <c r="AE21" s="21">
        <f t="shared" si="19"/>
        <v>0</v>
      </c>
      <c r="AF21" s="21">
        <f t="shared" si="20"/>
        <v>0</v>
      </c>
      <c r="AG21" s="21">
        <f t="shared" si="21"/>
        <v>0</v>
      </c>
      <c r="AH21" s="50" t="str">
        <f t="shared" si="22"/>
        <v/>
      </c>
      <c r="AI21" s="50" t="str">
        <f t="shared" si="23"/>
        <v/>
      </c>
      <c r="AJ21" s="50" t="str">
        <f t="shared" si="24"/>
        <v/>
      </c>
      <c r="AK21" s="50" t="str">
        <f t="shared" si="25"/>
        <v/>
      </c>
      <c r="AL21" s="50">
        <f t="shared" si="40"/>
        <v>0</v>
      </c>
      <c r="AM21" s="50">
        <f t="shared" si="41"/>
        <v>0</v>
      </c>
      <c r="AN21" s="50">
        <f t="shared" si="42"/>
        <v>0</v>
      </c>
      <c r="AO21" s="50">
        <f t="shared" si="43"/>
        <v>0</v>
      </c>
      <c r="AP21" s="50">
        <f t="shared" si="30"/>
        <v>0</v>
      </c>
      <c r="AQ21" s="50" t="str">
        <f t="shared" si="38"/>
        <v/>
      </c>
      <c r="AR21" s="21">
        <f t="shared" si="31"/>
        <v>0</v>
      </c>
      <c r="AS21" s="21" t="str">
        <f t="shared" si="32"/>
        <v/>
      </c>
      <c r="AT21" s="21" t="str">
        <f t="shared" si="33"/>
        <v/>
      </c>
      <c r="AU21" s="21" t="str">
        <f t="shared" si="34"/>
        <v/>
      </c>
      <c r="AV21" s="21" t="str">
        <f t="shared" si="35"/>
        <v/>
      </c>
      <c r="AW21" s="14"/>
      <c r="AX21" s="14"/>
      <c r="AY21" s="14"/>
      <c r="AZ21" s="14"/>
      <c r="BA21" s="14"/>
      <c r="BB21" s="14"/>
      <c r="BC21" s="14">
        <v>15</v>
      </c>
      <c r="BD21" s="14" t="str">
        <f>IF(ISERROR(VLOOKUP($BC21,男子申込一覧表!$AS$5:$AY$207,3,0)),"",VLOOKUP($BC21,男子申込一覧表!$AS$5:$AY$207,3,0))</f>
        <v/>
      </c>
      <c r="BE21" s="14" t="str">
        <f>IF(ISERROR(VLOOKUP($BC21,男子申込一覧表!$AS$5:$AY$207,3,0)),"",VLOOKUP($BC21,男子申込一覧表!$AS$5:$AY$207,4,0))</f>
        <v/>
      </c>
      <c r="BF21" s="14" t="str">
        <f>IF(ISERROR(VLOOKUP($BC21,男子申込一覧表!$AS$5:$AY$207,3,0)),"",VLOOKUP($BC21,男子申込一覧表!$AS$5:$BB$207,10,0))</f>
        <v/>
      </c>
      <c r="BG21" s="14" t="str">
        <f>IF(ISERROR(VLOOKUP($BC21,男子申込一覧表!$AS$5:$AZ$207,3,0)),"",VLOOKUP($BC21,男子申込一覧表!$AS$5:$AZ$207,7,0))</f>
        <v/>
      </c>
      <c r="BH21" s="14" t="str">
        <f>IF(ISERROR(VLOOKUP($BC21,男子申込一覧表!$AS$5:$BM$207,3,0)),"",VLOOKUP($BC21,男子申込一覧表!$AS$5:$BM$207,14,0))</f>
        <v/>
      </c>
      <c r="BI21" s="14" t="str">
        <f>IF(ISERROR(VLOOKUP($BC21,男子申込一覧表!$AS$5:$BM$207,3,0)),"",VLOOKUP($BC21,男子申込一覧表!$AS$5:$BM$207,9,0))</f>
        <v/>
      </c>
      <c r="BJ21" s="14">
        <f t="shared" si="55"/>
        <v>0</v>
      </c>
      <c r="BK21" s="14">
        <f t="shared" si="55"/>
        <v>0</v>
      </c>
      <c r="BL21" s="14">
        <f t="shared" si="55"/>
        <v>0</v>
      </c>
      <c r="BM21" s="14">
        <f t="shared" si="55"/>
        <v>0</v>
      </c>
      <c r="BN21" s="14">
        <f t="shared" si="55"/>
        <v>0</v>
      </c>
      <c r="BO21" s="14">
        <f t="shared" si="55"/>
        <v>0</v>
      </c>
      <c r="BP21" s="14">
        <f t="shared" si="55"/>
        <v>0</v>
      </c>
      <c r="BQ21" s="14">
        <f t="shared" si="55"/>
        <v>0</v>
      </c>
      <c r="BR21" s="14">
        <f t="shared" si="55"/>
        <v>0</v>
      </c>
      <c r="BS21" s="14">
        <f t="shared" si="55"/>
        <v>0</v>
      </c>
      <c r="BT21" s="14">
        <f t="shared" si="55"/>
        <v>0</v>
      </c>
      <c r="BU21" s="14">
        <f t="shared" si="55"/>
        <v>0</v>
      </c>
      <c r="BV21" s="14"/>
    </row>
    <row r="22" spans="1:74" ht="14.25" customHeight="1" x14ac:dyDescent="0.15">
      <c r="A22" s="122" t="str">
        <f t="shared" si="39"/>
        <v/>
      </c>
      <c r="B22" s="18" t="str">
        <f t="shared" si="0"/>
        <v/>
      </c>
      <c r="C22" s="47"/>
      <c r="D22" s="46"/>
      <c r="E22" s="133"/>
      <c r="F22" s="47"/>
      <c r="G22" s="46"/>
      <c r="H22" s="46"/>
      <c r="I22" s="46"/>
      <c r="J22" s="46"/>
      <c r="K22" s="29" t="str">
        <f t="shared" si="37"/>
        <v/>
      </c>
      <c r="L22" s="22" t="str">
        <f t="shared" si="1"/>
        <v/>
      </c>
      <c r="M22" s="22" t="str">
        <f t="shared" si="2"/>
        <v>999:99.99</v>
      </c>
      <c r="O22" s="21" t="str">
        <f t="shared" si="3"/>
        <v/>
      </c>
      <c r="P22" s="21">
        <f t="shared" si="4"/>
        <v>0</v>
      </c>
      <c r="Q22" s="21" t="str">
        <f t="shared" si="5"/>
        <v/>
      </c>
      <c r="R22" s="21" t="str">
        <f t="shared" si="6"/>
        <v/>
      </c>
      <c r="S22" s="21">
        <f t="shared" si="7"/>
        <v>0</v>
      </c>
      <c r="T22" s="21">
        <f t="shared" si="8"/>
        <v>0</v>
      </c>
      <c r="U22" s="21">
        <f t="shared" si="9"/>
        <v>0</v>
      </c>
      <c r="V22" s="21">
        <f t="shared" si="10"/>
        <v>0</v>
      </c>
      <c r="W22" s="21" t="str">
        <f t="shared" si="11"/>
        <v/>
      </c>
      <c r="X22" s="21" t="str">
        <f t="shared" si="12"/>
        <v/>
      </c>
      <c r="Y22" s="21">
        <f t="shared" si="13"/>
        <v>0</v>
      </c>
      <c r="Z22" s="21">
        <f t="shared" si="14"/>
        <v>0</v>
      </c>
      <c r="AA22" s="21">
        <f t="shared" si="15"/>
        <v>0</v>
      </c>
      <c r="AB22" s="21">
        <f t="shared" si="16"/>
        <v>0</v>
      </c>
      <c r="AC22" s="21">
        <f t="shared" si="17"/>
        <v>0</v>
      </c>
      <c r="AD22" s="21">
        <f t="shared" si="18"/>
        <v>0</v>
      </c>
      <c r="AE22" s="21">
        <f t="shared" si="19"/>
        <v>0</v>
      </c>
      <c r="AF22" s="21">
        <f t="shared" si="20"/>
        <v>0</v>
      </c>
      <c r="AG22" s="21">
        <f t="shared" si="21"/>
        <v>0</v>
      </c>
      <c r="AH22" s="50" t="str">
        <f t="shared" si="22"/>
        <v/>
      </c>
      <c r="AI22" s="50" t="str">
        <f t="shared" si="23"/>
        <v/>
      </c>
      <c r="AJ22" s="50" t="str">
        <f t="shared" si="24"/>
        <v/>
      </c>
      <c r="AK22" s="50" t="str">
        <f t="shared" si="25"/>
        <v/>
      </c>
      <c r="AL22" s="50">
        <f t="shared" si="40"/>
        <v>0</v>
      </c>
      <c r="AM22" s="50">
        <f t="shared" si="41"/>
        <v>0</v>
      </c>
      <c r="AN22" s="50">
        <f t="shared" si="42"/>
        <v>0</v>
      </c>
      <c r="AO22" s="50">
        <f t="shared" si="43"/>
        <v>0</v>
      </c>
      <c r="AP22" s="50">
        <f t="shared" si="30"/>
        <v>0</v>
      </c>
      <c r="AQ22" s="50" t="str">
        <f t="shared" si="38"/>
        <v/>
      </c>
      <c r="AR22" s="21">
        <f t="shared" si="31"/>
        <v>0</v>
      </c>
      <c r="AS22" s="21" t="str">
        <f t="shared" si="32"/>
        <v/>
      </c>
      <c r="AT22" s="21" t="str">
        <f t="shared" si="33"/>
        <v/>
      </c>
      <c r="AU22" s="21" t="str">
        <f t="shared" si="34"/>
        <v/>
      </c>
      <c r="AV22" s="21" t="str">
        <f t="shared" si="35"/>
        <v/>
      </c>
      <c r="BC22" s="14">
        <v>16</v>
      </c>
      <c r="BD22" s="14" t="str">
        <f>IF(ISERROR(VLOOKUP($BC22,男子申込一覧表!$AS$5:$AY$207,3,0)),"",VLOOKUP($BC22,男子申込一覧表!$AS$5:$AY$207,3,0))</f>
        <v/>
      </c>
      <c r="BE22" s="14" t="str">
        <f>IF(ISERROR(VLOOKUP($BC22,男子申込一覧表!$AS$5:$AY$207,3,0)),"",VLOOKUP($BC22,男子申込一覧表!$AS$5:$AY$207,4,0))</f>
        <v/>
      </c>
      <c r="BF22" s="14" t="str">
        <f>IF(ISERROR(VLOOKUP($BC22,男子申込一覧表!$AS$5:$AY$207,3,0)),"",VLOOKUP($BC22,男子申込一覧表!$AS$5:$BB$207,10,0))</f>
        <v/>
      </c>
      <c r="BG22" s="14" t="str">
        <f>IF(ISERROR(VLOOKUP($BC22,男子申込一覧表!$AS$5:$AZ$207,3,0)),"",VLOOKUP($BC22,男子申込一覧表!$AS$5:$AZ$207,7,0))</f>
        <v/>
      </c>
      <c r="BH22" s="14" t="str">
        <f>IF(ISERROR(VLOOKUP($BC22,男子申込一覧表!$AS$5:$BM$207,3,0)),"",VLOOKUP($BC22,男子申込一覧表!$AS$5:$BM$207,14,0))</f>
        <v/>
      </c>
      <c r="BI22" s="14" t="str">
        <f>IF(ISERROR(VLOOKUP($BC22,男子申込一覧表!$AS$5:$BM$207,3,0)),"",VLOOKUP($BC22,男子申込一覧表!$AS$5:$BM$207,9,0))</f>
        <v/>
      </c>
      <c r="BJ22" s="14">
        <f t="shared" si="55"/>
        <v>0</v>
      </c>
      <c r="BK22" s="14">
        <f t="shared" si="55"/>
        <v>0</v>
      </c>
      <c r="BL22" s="14">
        <f t="shared" si="55"/>
        <v>0</v>
      </c>
      <c r="BM22" s="14">
        <f t="shared" si="55"/>
        <v>0</v>
      </c>
      <c r="BN22" s="14">
        <f t="shared" si="55"/>
        <v>0</v>
      </c>
      <c r="BO22" s="14">
        <f t="shared" si="55"/>
        <v>0</v>
      </c>
      <c r="BP22" s="14">
        <f t="shared" si="55"/>
        <v>0</v>
      </c>
      <c r="BQ22" s="14">
        <f t="shared" si="55"/>
        <v>0</v>
      </c>
      <c r="BR22" s="14">
        <f t="shared" si="55"/>
        <v>0</v>
      </c>
      <c r="BS22" s="14">
        <f t="shared" si="55"/>
        <v>0</v>
      </c>
      <c r="BT22" s="14">
        <f t="shared" si="55"/>
        <v>0</v>
      </c>
      <c r="BU22" s="14">
        <f t="shared" si="55"/>
        <v>0</v>
      </c>
    </row>
    <row r="23" spans="1:74" ht="14.25" customHeight="1" x14ac:dyDescent="0.15">
      <c r="A23" s="122" t="str">
        <f t="shared" si="39"/>
        <v/>
      </c>
      <c r="B23" s="18" t="str">
        <f t="shared" si="0"/>
        <v/>
      </c>
      <c r="C23" s="47"/>
      <c r="D23" s="46"/>
      <c r="E23" s="133"/>
      <c r="F23" s="47"/>
      <c r="G23" s="46"/>
      <c r="H23" s="46"/>
      <c r="I23" s="46"/>
      <c r="J23" s="46"/>
      <c r="K23" s="29" t="str">
        <f t="shared" si="37"/>
        <v/>
      </c>
      <c r="L23" s="22" t="str">
        <f t="shared" si="1"/>
        <v/>
      </c>
      <c r="M23" s="22" t="str">
        <f t="shared" si="2"/>
        <v>999:99.99</v>
      </c>
      <c r="O23" s="21" t="str">
        <f t="shared" si="3"/>
        <v/>
      </c>
      <c r="P23" s="21">
        <f t="shared" si="4"/>
        <v>0</v>
      </c>
      <c r="Q23" s="21" t="str">
        <f t="shared" si="5"/>
        <v/>
      </c>
      <c r="R23" s="21" t="str">
        <f t="shared" si="6"/>
        <v/>
      </c>
      <c r="S23" s="21">
        <f t="shared" si="7"/>
        <v>0</v>
      </c>
      <c r="T23" s="21">
        <f t="shared" si="8"/>
        <v>0</v>
      </c>
      <c r="U23" s="21">
        <f t="shared" si="9"/>
        <v>0</v>
      </c>
      <c r="V23" s="21">
        <f t="shared" si="10"/>
        <v>0</v>
      </c>
      <c r="W23" s="21" t="str">
        <f t="shared" si="11"/>
        <v/>
      </c>
      <c r="X23" s="21" t="str">
        <f t="shared" si="12"/>
        <v/>
      </c>
      <c r="Y23" s="21">
        <f t="shared" si="13"/>
        <v>0</v>
      </c>
      <c r="Z23" s="21">
        <f t="shared" si="14"/>
        <v>0</v>
      </c>
      <c r="AA23" s="21">
        <f t="shared" si="15"/>
        <v>0</v>
      </c>
      <c r="AB23" s="21">
        <f t="shared" si="16"/>
        <v>0</v>
      </c>
      <c r="AC23" s="21">
        <f t="shared" si="17"/>
        <v>0</v>
      </c>
      <c r="AD23" s="21">
        <f t="shared" si="18"/>
        <v>0</v>
      </c>
      <c r="AE23" s="21">
        <f t="shared" si="19"/>
        <v>0</v>
      </c>
      <c r="AF23" s="21">
        <f t="shared" si="20"/>
        <v>0</v>
      </c>
      <c r="AG23" s="21">
        <f t="shared" si="21"/>
        <v>0</v>
      </c>
      <c r="AH23" s="50" t="str">
        <f t="shared" si="22"/>
        <v/>
      </c>
      <c r="AI23" s="50" t="str">
        <f t="shared" si="23"/>
        <v/>
      </c>
      <c r="AJ23" s="50" t="str">
        <f t="shared" si="24"/>
        <v/>
      </c>
      <c r="AK23" s="50" t="str">
        <f t="shared" si="25"/>
        <v/>
      </c>
      <c r="AL23" s="50">
        <f t="shared" si="40"/>
        <v>0</v>
      </c>
      <c r="AM23" s="50">
        <f t="shared" si="41"/>
        <v>0</v>
      </c>
      <c r="AN23" s="50">
        <f t="shared" si="42"/>
        <v>0</v>
      </c>
      <c r="AO23" s="50">
        <f t="shared" si="43"/>
        <v>0</v>
      </c>
      <c r="AP23" s="50">
        <f t="shared" si="30"/>
        <v>0</v>
      </c>
      <c r="AQ23" s="50" t="str">
        <f t="shared" si="38"/>
        <v/>
      </c>
      <c r="AR23" s="21">
        <f t="shared" si="31"/>
        <v>0</v>
      </c>
      <c r="AS23" s="21" t="str">
        <f t="shared" si="32"/>
        <v/>
      </c>
      <c r="AT23" s="21" t="str">
        <f t="shared" si="33"/>
        <v/>
      </c>
      <c r="AU23" s="21" t="str">
        <f t="shared" si="34"/>
        <v/>
      </c>
      <c r="AV23" s="21" t="str">
        <f t="shared" si="35"/>
        <v/>
      </c>
      <c r="AY23" s="20"/>
      <c r="AZ23" s="20"/>
      <c r="BC23" s="14">
        <v>17</v>
      </c>
      <c r="BD23" s="14" t="str">
        <f>IF(ISERROR(VLOOKUP($BC23,男子申込一覧表!$AS$5:$AY$207,3,0)),"",VLOOKUP($BC23,男子申込一覧表!$AS$5:$AY$207,3,0))</f>
        <v/>
      </c>
      <c r="BE23" s="14" t="str">
        <f>IF(ISERROR(VLOOKUP($BC23,男子申込一覧表!$AS$5:$AY$207,3,0)),"",VLOOKUP($BC23,男子申込一覧表!$AS$5:$AY$207,4,0))</f>
        <v/>
      </c>
      <c r="BF23" s="14" t="str">
        <f>IF(ISERROR(VLOOKUP($BC23,男子申込一覧表!$AS$5:$AY$207,3,0)),"",VLOOKUP($BC23,男子申込一覧表!$AS$5:$BB$207,10,0))</f>
        <v/>
      </c>
      <c r="BG23" s="14" t="str">
        <f>IF(ISERROR(VLOOKUP($BC23,男子申込一覧表!$AS$5:$AZ$207,3,0)),"",VLOOKUP($BC23,男子申込一覧表!$AS$5:$AZ$207,7,0))</f>
        <v/>
      </c>
      <c r="BH23" s="14" t="str">
        <f>IF(ISERROR(VLOOKUP($BC23,男子申込一覧表!$AS$5:$BM$207,3,0)),"",VLOOKUP($BC23,男子申込一覧表!$AS$5:$BM$207,14,0))</f>
        <v/>
      </c>
      <c r="BI23" s="14" t="str">
        <f>IF(ISERROR(VLOOKUP($BC23,男子申込一覧表!$AS$5:$BM$207,3,0)),"",VLOOKUP($BC23,男子申込一覧表!$AS$5:$BM$207,9,0))</f>
        <v/>
      </c>
      <c r="BJ23" s="14">
        <f t="shared" si="55"/>
        <v>0</v>
      </c>
      <c r="BK23" s="14">
        <f t="shared" si="55"/>
        <v>0</v>
      </c>
      <c r="BL23" s="14">
        <f t="shared" si="55"/>
        <v>0</v>
      </c>
      <c r="BM23" s="14">
        <f t="shared" si="55"/>
        <v>0</v>
      </c>
      <c r="BN23" s="14">
        <f t="shared" si="55"/>
        <v>0</v>
      </c>
      <c r="BO23" s="14">
        <f t="shared" si="55"/>
        <v>0</v>
      </c>
      <c r="BP23" s="14">
        <f t="shared" si="55"/>
        <v>0</v>
      </c>
      <c r="BQ23" s="14">
        <f t="shared" si="55"/>
        <v>0</v>
      </c>
      <c r="BR23" s="14">
        <f t="shared" si="55"/>
        <v>0</v>
      </c>
      <c r="BS23" s="14">
        <f t="shared" si="55"/>
        <v>0</v>
      </c>
      <c r="BT23" s="14">
        <f t="shared" si="55"/>
        <v>0</v>
      </c>
      <c r="BU23" s="14">
        <f t="shared" si="55"/>
        <v>0</v>
      </c>
    </row>
    <row r="24" spans="1:74" ht="14.25" customHeight="1" x14ac:dyDescent="0.15">
      <c r="A24" s="122" t="str">
        <f t="shared" si="39"/>
        <v/>
      </c>
      <c r="B24" s="18" t="str">
        <f t="shared" si="0"/>
        <v/>
      </c>
      <c r="C24" s="47"/>
      <c r="D24" s="46"/>
      <c r="E24" s="133"/>
      <c r="F24" s="47"/>
      <c r="G24" s="46"/>
      <c r="H24" s="46"/>
      <c r="I24" s="46"/>
      <c r="J24" s="46"/>
      <c r="K24" s="29" t="str">
        <f t="shared" si="37"/>
        <v/>
      </c>
      <c r="L24" s="22" t="str">
        <f t="shared" si="1"/>
        <v/>
      </c>
      <c r="M24" s="22" t="str">
        <f t="shared" si="2"/>
        <v>999:99.99</v>
      </c>
      <c r="O24" s="21" t="str">
        <f t="shared" si="3"/>
        <v/>
      </c>
      <c r="P24" s="21">
        <f t="shared" si="4"/>
        <v>0</v>
      </c>
      <c r="Q24" s="21" t="str">
        <f t="shared" si="5"/>
        <v/>
      </c>
      <c r="R24" s="21" t="str">
        <f t="shared" si="6"/>
        <v/>
      </c>
      <c r="S24" s="21">
        <f t="shared" si="7"/>
        <v>0</v>
      </c>
      <c r="T24" s="21">
        <f t="shared" si="8"/>
        <v>0</v>
      </c>
      <c r="U24" s="21">
        <f t="shared" si="9"/>
        <v>0</v>
      </c>
      <c r="V24" s="21">
        <f t="shared" si="10"/>
        <v>0</v>
      </c>
      <c r="W24" s="21" t="str">
        <f t="shared" si="11"/>
        <v/>
      </c>
      <c r="X24" s="21" t="str">
        <f t="shared" si="12"/>
        <v/>
      </c>
      <c r="Y24" s="21">
        <f t="shared" si="13"/>
        <v>0</v>
      </c>
      <c r="Z24" s="21">
        <f t="shared" si="14"/>
        <v>0</v>
      </c>
      <c r="AA24" s="21">
        <f t="shared" si="15"/>
        <v>0</v>
      </c>
      <c r="AB24" s="21">
        <f t="shared" si="16"/>
        <v>0</v>
      </c>
      <c r="AC24" s="21">
        <f t="shared" si="17"/>
        <v>0</v>
      </c>
      <c r="AD24" s="21">
        <f t="shared" si="18"/>
        <v>0</v>
      </c>
      <c r="AE24" s="21">
        <f t="shared" si="19"/>
        <v>0</v>
      </c>
      <c r="AF24" s="21">
        <f t="shared" si="20"/>
        <v>0</v>
      </c>
      <c r="AG24" s="21">
        <f t="shared" si="21"/>
        <v>0</v>
      </c>
      <c r="AH24" s="50" t="str">
        <f t="shared" si="22"/>
        <v/>
      </c>
      <c r="AI24" s="50" t="str">
        <f t="shared" si="23"/>
        <v/>
      </c>
      <c r="AJ24" s="50" t="str">
        <f t="shared" si="24"/>
        <v/>
      </c>
      <c r="AK24" s="50" t="str">
        <f t="shared" si="25"/>
        <v/>
      </c>
      <c r="AL24" s="50">
        <f t="shared" si="40"/>
        <v>0</v>
      </c>
      <c r="AM24" s="50">
        <f t="shared" si="41"/>
        <v>0</v>
      </c>
      <c r="AN24" s="50">
        <f t="shared" si="42"/>
        <v>0</v>
      </c>
      <c r="AO24" s="50">
        <f t="shared" si="43"/>
        <v>0</v>
      </c>
      <c r="AP24" s="50">
        <f t="shared" si="30"/>
        <v>0</v>
      </c>
      <c r="AQ24" s="50" t="str">
        <f t="shared" si="38"/>
        <v/>
      </c>
      <c r="AR24" s="21">
        <f t="shared" si="31"/>
        <v>0</v>
      </c>
      <c r="AS24" s="21" t="str">
        <f t="shared" si="32"/>
        <v/>
      </c>
      <c r="AT24" s="21" t="str">
        <f t="shared" si="33"/>
        <v/>
      </c>
      <c r="AU24" s="21" t="str">
        <f t="shared" si="34"/>
        <v/>
      </c>
      <c r="AV24" s="21" t="str">
        <f t="shared" si="35"/>
        <v/>
      </c>
      <c r="AY24" s="20"/>
      <c r="AZ24" s="20"/>
      <c r="BC24" s="14">
        <v>18</v>
      </c>
      <c r="BD24" s="14" t="str">
        <f>IF(ISERROR(VLOOKUP($BC24,男子申込一覧表!$AS$5:$AY$207,3,0)),"",VLOOKUP($BC24,男子申込一覧表!$AS$5:$AY$207,3,0))</f>
        <v/>
      </c>
      <c r="BE24" s="14" t="str">
        <f>IF(ISERROR(VLOOKUP($BC24,男子申込一覧表!$AS$5:$AY$207,3,0)),"",VLOOKUP($BC24,男子申込一覧表!$AS$5:$AY$207,4,0))</f>
        <v/>
      </c>
      <c r="BF24" s="14" t="str">
        <f>IF(ISERROR(VLOOKUP($BC24,男子申込一覧表!$AS$5:$AY$207,3,0)),"",VLOOKUP($BC24,男子申込一覧表!$AS$5:$BB$207,10,0))</f>
        <v/>
      </c>
      <c r="BG24" s="14" t="str">
        <f>IF(ISERROR(VLOOKUP($BC24,男子申込一覧表!$AS$5:$AZ$207,3,0)),"",VLOOKUP($BC24,男子申込一覧表!$AS$5:$AZ$207,7,0))</f>
        <v/>
      </c>
      <c r="BH24" s="14" t="str">
        <f>IF(ISERROR(VLOOKUP($BC24,男子申込一覧表!$AS$5:$BM$207,3,0)),"",VLOOKUP($BC24,男子申込一覧表!$AS$5:$BM$207,14,0))</f>
        <v/>
      </c>
      <c r="BI24" s="14" t="str">
        <f>IF(ISERROR(VLOOKUP($BC24,男子申込一覧表!$AS$5:$BM$207,3,0)),"",VLOOKUP($BC24,男子申込一覧表!$AS$5:$BM$207,9,0))</f>
        <v/>
      </c>
      <c r="BJ24" s="14">
        <f t="shared" si="55"/>
        <v>0</v>
      </c>
      <c r="BK24" s="14">
        <f t="shared" si="55"/>
        <v>0</v>
      </c>
      <c r="BL24" s="14">
        <f t="shared" si="55"/>
        <v>0</v>
      </c>
      <c r="BM24" s="14">
        <f t="shared" si="55"/>
        <v>0</v>
      </c>
      <c r="BN24" s="14">
        <f t="shared" si="55"/>
        <v>0</v>
      </c>
      <c r="BO24" s="14">
        <f t="shared" si="55"/>
        <v>0</v>
      </c>
      <c r="BP24" s="14">
        <f t="shared" si="55"/>
        <v>0</v>
      </c>
      <c r="BQ24" s="14">
        <f t="shared" si="55"/>
        <v>0</v>
      </c>
      <c r="BR24" s="14">
        <f t="shared" si="55"/>
        <v>0</v>
      </c>
      <c r="BS24" s="14">
        <f t="shared" si="55"/>
        <v>0</v>
      </c>
      <c r="BT24" s="14">
        <f t="shared" si="55"/>
        <v>0</v>
      </c>
      <c r="BU24" s="14">
        <f t="shared" si="55"/>
        <v>0</v>
      </c>
    </row>
    <row r="25" spans="1:74" ht="14.25" customHeight="1" x14ac:dyDescent="0.15">
      <c r="A25" s="122" t="str">
        <f t="shared" si="39"/>
        <v/>
      </c>
      <c r="B25" s="18" t="str">
        <f t="shared" si="0"/>
        <v/>
      </c>
      <c r="C25" s="47"/>
      <c r="D25" s="46"/>
      <c r="E25" s="133"/>
      <c r="F25" s="47"/>
      <c r="G25" s="46"/>
      <c r="H25" s="46"/>
      <c r="I25" s="46"/>
      <c r="J25" s="46"/>
      <c r="K25" s="29" t="str">
        <f t="shared" si="37"/>
        <v/>
      </c>
      <c r="L25" s="22" t="str">
        <f t="shared" si="1"/>
        <v/>
      </c>
      <c r="M25" s="22" t="str">
        <f t="shared" si="2"/>
        <v>999:99.99</v>
      </c>
      <c r="O25" s="21" t="str">
        <f t="shared" si="3"/>
        <v/>
      </c>
      <c r="P25" s="21">
        <f t="shared" si="4"/>
        <v>0</v>
      </c>
      <c r="Q25" s="21" t="str">
        <f t="shared" si="5"/>
        <v/>
      </c>
      <c r="R25" s="21" t="str">
        <f t="shared" si="6"/>
        <v/>
      </c>
      <c r="S25" s="21">
        <f t="shared" si="7"/>
        <v>0</v>
      </c>
      <c r="T25" s="21">
        <f t="shared" si="8"/>
        <v>0</v>
      </c>
      <c r="U25" s="21">
        <f t="shared" si="9"/>
        <v>0</v>
      </c>
      <c r="V25" s="21">
        <f t="shared" si="10"/>
        <v>0</v>
      </c>
      <c r="W25" s="21" t="str">
        <f t="shared" si="11"/>
        <v/>
      </c>
      <c r="X25" s="21" t="str">
        <f t="shared" si="12"/>
        <v/>
      </c>
      <c r="Y25" s="21">
        <f t="shared" si="13"/>
        <v>0</v>
      </c>
      <c r="Z25" s="21">
        <f t="shared" si="14"/>
        <v>0</v>
      </c>
      <c r="AA25" s="21">
        <f t="shared" si="15"/>
        <v>0</v>
      </c>
      <c r="AB25" s="21">
        <f t="shared" si="16"/>
        <v>0</v>
      </c>
      <c r="AC25" s="21">
        <f t="shared" si="17"/>
        <v>0</v>
      </c>
      <c r="AD25" s="21">
        <f t="shared" si="18"/>
        <v>0</v>
      </c>
      <c r="AE25" s="21">
        <f t="shared" si="19"/>
        <v>0</v>
      </c>
      <c r="AF25" s="21">
        <f t="shared" si="20"/>
        <v>0</v>
      </c>
      <c r="AG25" s="21">
        <f t="shared" si="21"/>
        <v>0</v>
      </c>
      <c r="AH25" s="50" t="str">
        <f t="shared" si="22"/>
        <v/>
      </c>
      <c r="AI25" s="50" t="str">
        <f t="shared" si="23"/>
        <v/>
      </c>
      <c r="AJ25" s="50" t="str">
        <f t="shared" si="24"/>
        <v/>
      </c>
      <c r="AK25" s="50" t="str">
        <f t="shared" si="25"/>
        <v/>
      </c>
      <c r="AL25" s="50">
        <f t="shared" si="40"/>
        <v>0</v>
      </c>
      <c r="AM25" s="50">
        <f t="shared" si="41"/>
        <v>0</v>
      </c>
      <c r="AN25" s="50">
        <f t="shared" si="42"/>
        <v>0</v>
      </c>
      <c r="AO25" s="50">
        <f t="shared" si="43"/>
        <v>0</v>
      </c>
      <c r="AP25" s="50">
        <f t="shared" si="30"/>
        <v>0</v>
      </c>
      <c r="AQ25" s="50" t="str">
        <f t="shared" si="38"/>
        <v/>
      </c>
      <c r="AR25" s="21">
        <f t="shared" si="31"/>
        <v>0</v>
      </c>
      <c r="AS25" s="21" t="str">
        <f t="shared" si="32"/>
        <v/>
      </c>
      <c r="AT25" s="21" t="str">
        <f t="shared" si="33"/>
        <v/>
      </c>
      <c r="AU25" s="21" t="str">
        <f t="shared" si="34"/>
        <v/>
      </c>
      <c r="AV25" s="21" t="str">
        <f t="shared" si="35"/>
        <v/>
      </c>
      <c r="AY25" s="43"/>
      <c r="AZ25" s="43"/>
      <c r="BC25" s="14">
        <v>19</v>
      </c>
      <c r="BD25" s="14" t="str">
        <f>IF(ISERROR(VLOOKUP($BC25,男子申込一覧表!$AS$5:$AY$207,3,0)),"",VLOOKUP($BC25,男子申込一覧表!$AS$5:$AY$207,3,0))</f>
        <v/>
      </c>
      <c r="BE25" s="14" t="str">
        <f>IF(ISERROR(VLOOKUP($BC25,男子申込一覧表!$AS$5:$AY$207,3,0)),"",VLOOKUP($BC25,男子申込一覧表!$AS$5:$AY$207,4,0))</f>
        <v/>
      </c>
      <c r="BF25" s="14" t="str">
        <f>IF(ISERROR(VLOOKUP($BC25,男子申込一覧表!$AS$5:$AY$207,3,0)),"",VLOOKUP($BC25,男子申込一覧表!$AS$5:$BB$207,10,0))</f>
        <v/>
      </c>
      <c r="BG25" s="14" t="str">
        <f>IF(ISERROR(VLOOKUP($BC25,男子申込一覧表!$AS$5:$AZ$207,3,0)),"",VLOOKUP($BC25,男子申込一覧表!$AS$5:$AZ$207,7,0))</f>
        <v/>
      </c>
      <c r="BH25" s="14" t="str">
        <f>IF(ISERROR(VLOOKUP($BC25,男子申込一覧表!$AS$5:$BM$207,3,0)),"",VLOOKUP($BC25,男子申込一覧表!$AS$5:$BM$207,14,0))</f>
        <v/>
      </c>
      <c r="BI25" s="14" t="str">
        <f>IF(ISERROR(VLOOKUP($BC25,男子申込一覧表!$AS$5:$BM$207,3,0)),"",VLOOKUP($BC25,男子申込一覧表!$AS$5:$BM$207,9,0))</f>
        <v/>
      </c>
      <c r="BJ25" s="14">
        <f t="shared" si="55"/>
        <v>0</v>
      </c>
      <c r="BK25" s="14">
        <f t="shared" si="55"/>
        <v>0</v>
      </c>
      <c r="BL25" s="14">
        <f t="shared" si="55"/>
        <v>0</v>
      </c>
      <c r="BM25" s="14">
        <f t="shared" si="55"/>
        <v>0</v>
      </c>
      <c r="BN25" s="14">
        <f t="shared" si="55"/>
        <v>0</v>
      </c>
      <c r="BO25" s="14">
        <f t="shared" si="55"/>
        <v>0</v>
      </c>
      <c r="BP25" s="14">
        <f t="shared" si="55"/>
        <v>0</v>
      </c>
      <c r="BQ25" s="14">
        <f t="shared" si="55"/>
        <v>0</v>
      </c>
      <c r="BR25" s="14">
        <f t="shared" si="55"/>
        <v>0</v>
      </c>
      <c r="BS25" s="14">
        <f t="shared" si="55"/>
        <v>0</v>
      </c>
      <c r="BT25" s="14">
        <f t="shared" si="55"/>
        <v>0</v>
      </c>
      <c r="BU25" s="14">
        <f t="shared" si="55"/>
        <v>0</v>
      </c>
    </row>
    <row r="26" spans="1:74" ht="14.25" customHeight="1" x14ac:dyDescent="0.15">
      <c r="A26" s="122" t="str">
        <f t="shared" si="39"/>
        <v/>
      </c>
      <c r="B26" s="18" t="str">
        <f t="shared" si="0"/>
        <v/>
      </c>
      <c r="C26" s="47"/>
      <c r="D26" s="46"/>
      <c r="E26" s="133"/>
      <c r="F26" s="47"/>
      <c r="G26" s="46"/>
      <c r="H26" s="46"/>
      <c r="I26" s="46"/>
      <c r="J26" s="46"/>
      <c r="K26" s="29" t="str">
        <f t="shared" si="37"/>
        <v/>
      </c>
      <c r="L26" s="22" t="str">
        <f t="shared" si="1"/>
        <v/>
      </c>
      <c r="M26" s="22" t="str">
        <f t="shared" si="2"/>
        <v>999:99.99</v>
      </c>
      <c r="O26" s="21" t="str">
        <f t="shared" si="3"/>
        <v/>
      </c>
      <c r="P26" s="21">
        <f t="shared" si="4"/>
        <v>0</v>
      </c>
      <c r="Q26" s="21" t="str">
        <f t="shared" si="5"/>
        <v/>
      </c>
      <c r="R26" s="21" t="str">
        <f t="shared" si="6"/>
        <v/>
      </c>
      <c r="S26" s="21">
        <f t="shared" si="7"/>
        <v>0</v>
      </c>
      <c r="T26" s="21">
        <f t="shared" si="8"/>
        <v>0</v>
      </c>
      <c r="U26" s="21">
        <f t="shared" si="9"/>
        <v>0</v>
      </c>
      <c r="V26" s="21">
        <f t="shared" si="10"/>
        <v>0</v>
      </c>
      <c r="W26" s="21" t="str">
        <f t="shared" si="11"/>
        <v/>
      </c>
      <c r="X26" s="21" t="str">
        <f t="shared" si="12"/>
        <v/>
      </c>
      <c r="Y26" s="21">
        <f t="shared" si="13"/>
        <v>0</v>
      </c>
      <c r="Z26" s="21">
        <f t="shared" si="14"/>
        <v>0</v>
      </c>
      <c r="AA26" s="21">
        <f t="shared" si="15"/>
        <v>0</v>
      </c>
      <c r="AB26" s="21">
        <f t="shared" si="16"/>
        <v>0</v>
      </c>
      <c r="AC26" s="21">
        <f t="shared" si="17"/>
        <v>0</v>
      </c>
      <c r="AD26" s="21">
        <f t="shared" si="18"/>
        <v>0</v>
      </c>
      <c r="AE26" s="21">
        <f t="shared" si="19"/>
        <v>0</v>
      </c>
      <c r="AF26" s="21">
        <f t="shared" si="20"/>
        <v>0</v>
      </c>
      <c r="AG26" s="21">
        <f t="shared" si="21"/>
        <v>0</v>
      </c>
      <c r="AH26" s="50" t="str">
        <f t="shared" si="22"/>
        <v/>
      </c>
      <c r="AI26" s="50" t="str">
        <f t="shared" si="23"/>
        <v/>
      </c>
      <c r="AJ26" s="50" t="str">
        <f t="shared" si="24"/>
        <v/>
      </c>
      <c r="AK26" s="50" t="str">
        <f t="shared" si="25"/>
        <v/>
      </c>
      <c r="AL26" s="50">
        <f t="shared" si="40"/>
        <v>0</v>
      </c>
      <c r="AM26" s="50">
        <f t="shared" si="41"/>
        <v>0</v>
      </c>
      <c r="AN26" s="50">
        <f t="shared" si="42"/>
        <v>0</v>
      </c>
      <c r="AO26" s="50">
        <f t="shared" si="43"/>
        <v>0</v>
      </c>
      <c r="AP26" s="50">
        <f t="shared" si="30"/>
        <v>0</v>
      </c>
      <c r="AQ26" s="50" t="str">
        <f t="shared" si="38"/>
        <v/>
      </c>
      <c r="AR26" s="21">
        <f t="shared" si="31"/>
        <v>0</v>
      </c>
      <c r="AS26" s="21" t="str">
        <f t="shared" si="32"/>
        <v/>
      </c>
      <c r="AT26" s="21" t="str">
        <f t="shared" si="33"/>
        <v/>
      </c>
      <c r="AU26" s="21" t="str">
        <f t="shared" si="34"/>
        <v/>
      </c>
      <c r="AV26" s="21" t="str">
        <f t="shared" si="35"/>
        <v/>
      </c>
      <c r="AY26" s="43"/>
      <c r="AZ26" s="43"/>
      <c r="BC26" s="14">
        <v>20</v>
      </c>
      <c r="BD26" s="14" t="str">
        <f>IF(ISERROR(VLOOKUP($BC26,男子申込一覧表!$AS$5:$AY$207,3,0)),"",VLOOKUP($BC26,男子申込一覧表!$AS$5:$AY$207,3,0))</f>
        <v/>
      </c>
      <c r="BE26" s="14" t="str">
        <f>IF(ISERROR(VLOOKUP($BC26,男子申込一覧表!$AS$5:$AY$207,3,0)),"",VLOOKUP($BC26,男子申込一覧表!$AS$5:$AY$207,4,0))</f>
        <v/>
      </c>
      <c r="BF26" s="14" t="str">
        <f>IF(ISERROR(VLOOKUP($BC26,男子申込一覧表!$AS$5:$AY$207,3,0)),"",VLOOKUP($BC26,男子申込一覧表!$AS$5:$BB$207,10,0))</f>
        <v/>
      </c>
      <c r="BG26" s="14" t="str">
        <f>IF(ISERROR(VLOOKUP($BC26,男子申込一覧表!$AS$5:$AZ$207,3,0)),"",VLOOKUP($BC26,男子申込一覧表!$AS$5:$AZ$207,7,0))</f>
        <v/>
      </c>
      <c r="BH26" s="14" t="str">
        <f>IF(ISERROR(VLOOKUP($BC26,男子申込一覧表!$AS$5:$BM$207,3,0)),"",VLOOKUP($BC26,男子申込一覧表!$AS$5:$BM$207,14,0))</f>
        <v/>
      </c>
      <c r="BI26" s="14" t="str">
        <f>IF(ISERROR(VLOOKUP($BC26,男子申込一覧表!$AS$5:$BM$207,3,0)),"",VLOOKUP($BC26,男子申込一覧表!$AS$5:$BM$207,9,0))</f>
        <v/>
      </c>
      <c r="BJ26" s="14">
        <f t="shared" si="55"/>
        <v>0</v>
      </c>
      <c r="BK26" s="14">
        <f t="shared" si="55"/>
        <v>0</v>
      </c>
      <c r="BL26" s="14">
        <f t="shared" si="55"/>
        <v>0</v>
      </c>
      <c r="BM26" s="14">
        <f t="shared" si="55"/>
        <v>0</v>
      </c>
      <c r="BN26" s="14">
        <f t="shared" si="55"/>
        <v>0</v>
      </c>
      <c r="BO26" s="14">
        <f t="shared" si="55"/>
        <v>0</v>
      </c>
      <c r="BP26" s="14">
        <f t="shared" si="55"/>
        <v>0</v>
      </c>
      <c r="BQ26" s="14">
        <f t="shared" si="55"/>
        <v>0</v>
      </c>
      <c r="BR26" s="14">
        <f t="shared" si="55"/>
        <v>0</v>
      </c>
      <c r="BS26" s="14">
        <f t="shared" si="55"/>
        <v>0</v>
      </c>
      <c r="BT26" s="14">
        <f t="shared" si="55"/>
        <v>0</v>
      </c>
      <c r="BU26" s="14">
        <f t="shared" si="55"/>
        <v>0</v>
      </c>
    </row>
    <row r="27" spans="1:74" ht="14.25" customHeight="1" x14ac:dyDescent="0.15">
      <c r="A27" s="122" t="str">
        <f t="shared" si="39"/>
        <v/>
      </c>
      <c r="B27" s="18" t="str">
        <f t="shared" si="0"/>
        <v/>
      </c>
      <c r="C27" s="47"/>
      <c r="D27" s="46"/>
      <c r="E27" s="133"/>
      <c r="F27" s="47"/>
      <c r="G27" s="46"/>
      <c r="H27" s="46"/>
      <c r="I27" s="46"/>
      <c r="J27" s="46"/>
      <c r="K27" s="29" t="str">
        <f t="shared" si="37"/>
        <v/>
      </c>
      <c r="L27" s="22" t="str">
        <f t="shared" si="1"/>
        <v/>
      </c>
      <c r="M27" s="22" t="str">
        <f t="shared" si="2"/>
        <v>999:99.99</v>
      </c>
      <c r="O27" s="21" t="str">
        <f t="shared" si="3"/>
        <v/>
      </c>
      <c r="P27" s="21">
        <f t="shared" si="4"/>
        <v>0</v>
      </c>
      <c r="Q27" s="21" t="str">
        <f t="shared" si="5"/>
        <v/>
      </c>
      <c r="R27" s="21" t="str">
        <f t="shared" si="6"/>
        <v/>
      </c>
      <c r="S27" s="21">
        <f t="shared" si="7"/>
        <v>0</v>
      </c>
      <c r="T27" s="21">
        <f t="shared" si="8"/>
        <v>0</v>
      </c>
      <c r="U27" s="21">
        <f t="shared" si="9"/>
        <v>0</v>
      </c>
      <c r="V27" s="21">
        <f t="shared" si="10"/>
        <v>0</v>
      </c>
      <c r="W27" s="21" t="str">
        <f t="shared" si="11"/>
        <v/>
      </c>
      <c r="X27" s="21" t="str">
        <f t="shared" si="12"/>
        <v/>
      </c>
      <c r="Y27" s="21">
        <f t="shared" si="13"/>
        <v>0</v>
      </c>
      <c r="Z27" s="21">
        <f t="shared" si="14"/>
        <v>0</v>
      </c>
      <c r="AA27" s="21">
        <f t="shared" si="15"/>
        <v>0</v>
      </c>
      <c r="AB27" s="21">
        <f t="shared" si="16"/>
        <v>0</v>
      </c>
      <c r="AC27" s="21">
        <f t="shared" si="17"/>
        <v>0</v>
      </c>
      <c r="AD27" s="21">
        <f t="shared" si="18"/>
        <v>0</v>
      </c>
      <c r="AE27" s="21">
        <f t="shared" si="19"/>
        <v>0</v>
      </c>
      <c r="AF27" s="21">
        <f t="shared" si="20"/>
        <v>0</v>
      </c>
      <c r="AG27" s="21">
        <f t="shared" si="21"/>
        <v>0</v>
      </c>
      <c r="AH27" s="50" t="str">
        <f t="shared" si="22"/>
        <v/>
      </c>
      <c r="AI27" s="50" t="str">
        <f t="shared" si="23"/>
        <v/>
      </c>
      <c r="AJ27" s="50" t="str">
        <f t="shared" si="24"/>
        <v/>
      </c>
      <c r="AK27" s="50" t="str">
        <f t="shared" si="25"/>
        <v/>
      </c>
      <c r="AL27" s="50">
        <f t="shared" si="40"/>
        <v>0</v>
      </c>
      <c r="AM27" s="50">
        <f t="shared" si="41"/>
        <v>0</v>
      </c>
      <c r="AN27" s="50">
        <f t="shared" si="42"/>
        <v>0</v>
      </c>
      <c r="AO27" s="50">
        <f t="shared" si="43"/>
        <v>0</v>
      </c>
      <c r="AP27" s="50">
        <f t="shared" si="30"/>
        <v>0</v>
      </c>
      <c r="AQ27" s="50" t="str">
        <f t="shared" si="38"/>
        <v/>
      </c>
      <c r="AR27" s="21">
        <f t="shared" si="31"/>
        <v>0</v>
      </c>
      <c r="AS27" s="21" t="str">
        <f t="shared" si="32"/>
        <v/>
      </c>
      <c r="AT27" s="21" t="str">
        <f t="shared" si="33"/>
        <v/>
      </c>
      <c r="AU27" s="21" t="str">
        <f t="shared" si="34"/>
        <v/>
      </c>
      <c r="AV27" s="21" t="str">
        <f t="shared" si="35"/>
        <v/>
      </c>
      <c r="AW27" s="19"/>
      <c r="AY27" s="43"/>
      <c r="AZ27" s="43"/>
      <c r="BC27" s="14">
        <v>21</v>
      </c>
      <c r="BD27" s="14" t="str">
        <f>IF(ISERROR(VLOOKUP($BC27,男子申込一覧表!$AS$5:$AY$207,3,0)),"",VLOOKUP($BC27,男子申込一覧表!$AS$5:$AY$207,3,0))</f>
        <v/>
      </c>
      <c r="BE27" s="14" t="str">
        <f>IF(ISERROR(VLOOKUP($BC27,男子申込一覧表!$AS$5:$AY$207,3,0)),"",VLOOKUP($BC27,男子申込一覧表!$AS$5:$AY$207,4,0))</f>
        <v/>
      </c>
      <c r="BF27" s="14" t="str">
        <f>IF(ISERROR(VLOOKUP($BC27,男子申込一覧表!$AS$5:$AY$207,3,0)),"",VLOOKUP($BC27,男子申込一覧表!$AS$5:$BB$207,10,0))</f>
        <v/>
      </c>
      <c r="BG27" s="14" t="str">
        <f>IF(ISERROR(VLOOKUP($BC27,男子申込一覧表!$AS$5:$AZ$207,3,0)),"",VLOOKUP($BC27,男子申込一覧表!$AS$5:$AZ$207,7,0))</f>
        <v/>
      </c>
      <c r="BH27" s="14" t="str">
        <f>IF(ISERROR(VLOOKUP($BC27,男子申込一覧表!$AS$5:$BM$207,3,0)),"",VLOOKUP($BC27,男子申込一覧表!$AS$5:$BM$207,14,0))</f>
        <v/>
      </c>
      <c r="BI27" s="14" t="str">
        <f>IF(ISERROR(VLOOKUP($BC27,男子申込一覧表!$AS$5:$BM$207,3,0)),"",VLOOKUP($BC27,男子申込一覧表!$AS$5:$BM$207,9,0))</f>
        <v/>
      </c>
      <c r="BJ27" s="14">
        <f t="shared" ref="BJ27:BU36" si="56">COUNTIF($AH$6:$AK$65,BJ$5&amp;$BD27)</f>
        <v>0</v>
      </c>
      <c r="BK27" s="14">
        <f t="shared" si="56"/>
        <v>0</v>
      </c>
      <c r="BL27" s="14">
        <f t="shared" si="56"/>
        <v>0</v>
      </c>
      <c r="BM27" s="14">
        <f t="shared" si="56"/>
        <v>0</v>
      </c>
      <c r="BN27" s="14">
        <f t="shared" si="56"/>
        <v>0</v>
      </c>
      <c r="BO27" s="14">
        <f t="shared" si="56"/>
        <v>0</v>
      </c>
      <c r="BP27" s="14">
        <f t="shared" si="56"/>
        <v>0</v>
      </c>
      <c r="BQ27" s="14">
        <f t="shared" si="56"/>
        <v>0</v>
      </c>
      <c r="BR27" s="14">
        <f t="shared" si="56"/>
        <v>0</v>
      </c>
      <c r="BS27" s="14">
        <f t="shared" si="56"/>
        <v>0</v>
      </c>
      <c r="BT27" s="14">
        <f t="shared" si="56"/>
        <v>0</v>
      </c>
      <c r="BU27" s="14">
        <f t="shared" si="56"/>
        <v>0</v>
      </c>
    </row>
    <row r="28" spans="1:74" s="20" customFormat="1" ht="14.25" customHeight="1" x14ac:dyDescent="0.15">
      <c r="A28" s="122" t="str">
        <f t="shared" si="39"/>
        <v/>
      </c>
      <c r="B28" s="18" t="str">
        <f t="shared" si="0"/>
        <v/>
      </c>
      <c r="C28" s="47"/>
      <c r="D28" s="46"/>
      <c r="E28" s="133"/>
      <c r="F28" s="47"/>
      <c r="G28" s="46"/>
      <c r="H28" s="46"/>
      <c r="I28" s="46"/>
      <c r="J28" s="46"/>
      <c r="K28" s="29" t="str">
        <f t="shared" si="37"/>
        <v/>
      </c>
      <c r="L28" s="22" t="str">
        <f t="shared" si="1"/>
        <v/>
      </c>
      <c r="M28" s="22" t="str">
        <f t="shared" si="2"/>
        <v>999:99.99</v>
      </c>
      <c r="O28" s="21" t="str">
        <f t="shared" si="3"/>
        <v/>
      </c>
      <c r="P28" s="21">
        <f t="shared" si="4"/>
        <v>0</v>
      </c>
      <c r="Q28" s="21" t="str">
        <f t="shared" si="5"/>
        <v/>
      </c>
      <c r="R28" s="21" t="str">
        <f t="shared" si="6"/>
        <v/>
      </c>
      <c r="S28" s="21">
        <f t="shared" si="7"/>
        <v>0</v>
      </c>
      <c r="T28" s="21">
        <f t="shared" si="8"/>
        <v>0</v>
      </c>
      <c r="U28" s="21">
        <f t="shared" si="9"/>
        <v>0</v>
      </c>
      <c r="V28" s="21">
        <f t="shared" si="10"/>
        <v>0</v>
      </c>
      <c r="W28" s="21" t="str">
        <f t="shared" si="11"/>
        <v/>
      </c>
      <c r="X28" s="21" t="str">
        <f t="shared" si="12"/>
        <v/>
      </c>
      <c r="Y28" s="21">
        <f t="shared" si="13"/>
        <v>0</v>
      </c>
      <c r="Z28" s="21">
        <f t="shared" si="14"/>
        <v>0</v>
      </c>
      <c r="AA28" s="21">
        <f t="shared" si="15"/>
        <v>0</v>
      </c>
      <c r="AB28" s="21">
        <f t="shared" si="16"/>
        <v>0</v>
      </c>
      <c r="AC28" s="21">
        <f t="shared" si="17"/>
        <v>0</v>
      </c>
      <c r="AD28" s="21">
        <f t="shared" si="18"/>
        <v>0</v>
      </c>
      <c r="AE28" s="21">
        <f t="shared" si="19"/>
        <v>0</v>
      </c>
      <c r="AF28" s="21">
        <f t="shared" si="20"/>
        <v>0</v>
      </c>
      <c r="AG28" s="21">
        <f t="shared" si="21"/>
        <v>0</v>
      </c>
      <c r="AH28" s="50" t="str">
        <f t="shared" si="22"/>
        <v/>
      </c>
      <c r="AI28" s="50" t="str">
        <f t="shared" si="23"/>
        <v/>
      </c>
      <c r="AJ28" s="50" t="str">
        <f t="shared" si="24"/>
        <v/>
      </c>
      <c r="AK28" s="50" t="str">
        <f t="shared" si="25"/>
        <v/>
      </c>
      <c r="AL28" s="50">
        <f t="shared" si="40"/>
        <v>0</v>
      </c>
      <c r="AM28" s="50">
        <f t="shared" si="41"/>
        <v>0</v>
      </c>
      <c r="AN28" s="50">
        <f t="shared" si="42"/>
        <v>0</v>
      </c>
      <c r="AO28" s="50">
        <f t="shared" si="43"/>
        <v>0</v>
      </c>
      <c r="AP28" s="50">
        <f t="shared" si="30"/>
        <v>0</v>
      </c>
      <c r="AQ28" s="50" t="str">
        <f t="shared" si="38"/>
        <v/>
      </c>
      <c r="AR28" s="21">
        <f t="shared" si="31"/>
        <v>0</v>
      </c>
      <c r="AS28" s="21" t="str">
        <f t="shared" si="32"/>
        <v/>
      </c>
      <c r="AT28" s="21" t="str">
        <f t="shared" si="33"/>
        <v/>
      </c>
      <c r="AU28" s="21" t="str">
        <f t="shared" si="34"/>
        <v/>
      </c>
      <c r="AV28" s="21" t="str">
        <f t="shared" si="35"/>
        <v/>
      </c>
      <c r="AW28" s="14"/>
      <c r="AX28" s="14"/>
      <c r="AY28" s="43" t="s">
        <v>252</v>
      </c>
      <c r="AZ28" s="43"/>
      <c r="BA28" s="14"/>
      <c r="BB28" s="14"/>
      <c r="BC28" s="14">
        <v>22</v>
      </c>
      <c r="BD28" s="14" t="str">
        <f>IF(ISERROR(VLOOKUP($BC28,男子申込一覧表!$AS$5:$AY$207,3,0)),"",VLOOKUP($BC28,男子申込一覧表!$AS$5:$AY$207,3,0))</f>
        <v/>
      </c>
      <c r="BE28" s="14" t="str">
        <f>IF(ISERROR(VLOOKUP($BC28,男子申込一覧表!$AS$5:$AY$207,3,0)),"",VLOOKUP($BC28,男子申込一覧表!$AS$5:$AY$207,4,0))</f>
        <v/>
      </c>
      <c r="BF28" s="14" t="str">
        <f>IF(ISERROR(VLOOKUP($BC28,男子申込一覧表!$AS$5:$AY$207,3,0)),"",VLOOKUP($BC28,男子申込一覧表!$AS$5:$BB$207,10,0))</f>
        <v/>
      </c>
      <c r="BG28" s="14" t="str">
        <f>IF(ISERROR(VLOOKUP($BC28,男子申込一覧表!$AS$5:$AZ$207,3,0)),"",VLOOKUP($BC28,男子申込一覧表!$AS$5:$AZ$207,7,0))</f>
        <v/>
      </c>
      <c r="BH28" s="14" t="str">
        <f>IF(ISERROR(VLOOKUP($BC28,男子申込一覧表!$AS$5:$BM$207,3,0)),"",VLOOKUP($BC28,男子申込一覧表!$AS$5:$BM$207,14,0))</f>
        <v/>
      </c>
      <c r="BI28" s="14" t="str">
        <f>IF(ISERROR(VLOOKUP($BC28,男子申込一覧表!$AS$5:$BM$207,3,0)),"",VLOOKUP($BC28,男子申込一覧表!$AS$5:$BM$207,9,0))</f>
        <v/>
      </c>
      <c r="BJ28" s="14">
        <f t="shared" si="56"/>
        <v>0</v>
      </c>
      <c r="BK28" s="14">
        <f t="shared" si="56"/>
        <v>0</v>
      </c>
      <c r="BL28" s="14">
        <f t="shared" si="56"/>
        <v>0</v>
      </c>
      <c r="BM28" s="14">
        <f t="shared" si="56"/>
        <v>0</v>
      </c>
      <c r="BN28" s="14">
        <f t="shared" si="56"/>
        <v>0</v>
      </c>
      <c r="BO28" s="14">
        <f t="shared" si="56"/>
        <v>0</v>
      </c>
      <c r="BP28" s="14">
        <f t="shared" si="56"/>
        <v>0</v>
      </c>
      <c r="BQ28" s="14">
        <f t="shared" si="56"/>
        <v>0</v>
      </c>
      <c r="BR28" s="14">
        <f t="shared" si="56"/>
        <v>0</v>
      </c>
      <c r="BS28" s="14">
        <f t="shared" si="56"/>
        <v>0</v>
      </c>
      <c r="BT28" s="14">
        <f t="shared" si="56"/>
        <v>0</v>
      </c>
      <c r="BU28" s="14">
        <f t="shared" si="56"/>
        <v>0</v>
      </c>
    </row>
    <row r="29" spans="1:74" s="19" customFormat="1" ht="14.25" customHeight="1" x14ac:dyDescent="0.15">
      <c r="A29" s="122" t="str">
        <f t="shared" si="39"/>
        <v/>
      </c>
      <c r="B29" s="18" t="str">
        <f t="shared" si="0"/>
        <v/>
      </c>
      <c r="C29" s="47"/>
      <c r="D29" s="46"/>
      <c r="E29" s="133"/>
      <c r="F29" s="47"/>
      <c r="G29" s="46"/>
      <c r="H29" s="46"/>
      <c r="I29" s="46"/>
      <c r="J29" s="46"/>
      <c r="K29" s="29" t="str">
        <f t="shared" si="37"/>
        <v/>
      </c>
      <c r="L29" s="22" t="str">
        <f t="shared" si="1"/>
        <v/>
      </c>
      <c r="M29" s="22" t="str">
        <f t="shared" si="2"/>
        <v>999:99.99</v>
      </c>
      <c r="O29" s="21" t="str">
        <f t="shared" si="3"/>
        <v/>
      </c>
      <c r="P29" s="21">
        <f t="shared" si="4"/>
        <v>0</v>
      </c>
      <c r="Q29" s="21" t="str">
        <f t="shared" si="5"/>
        <v/>
      </c>
      <c r="R29" s="21" t="str">
        <f t="shared" si="6"/>
        <v/>
      </c>
      <c r="S29" s="21">
        <f t="shared" si="7"/>
        <v>0</v>
      </c>
      <c r="T29" s="21">
        <f t="shared" si="8"/>
        <v>0</v>
      </c>
      <c r="U29" s="21">
        <f t="shared" si="9"/>
        <v>0</v>
      </c>
      <c r="V29" s="21">
        <f t="shared" si="10"/>
        <v>0</v>
      </c>
      <c r="W29" s="21" t="str">
        <f t="shared" si="11"/>
        <v/>
      </c>
      <c r="X29" s="21" t="str">
        <f t="shared" si="12"/>
        <v/>
      </c>
      <c r="Y29" s="21">
        <f t="shared" si="13"/>
        <v>0</v>
      </c>
      <c r="Z29" s="21">
        <f t="shared" si="14"/>
        <v>0</v>
      </c>
      <c r="AA29" s="21">
        <f t="shared" si="15"/>
        <v>0</v>
      </c>
      <c r="AB29" s="21">
        <f t="shared" si="16"/>
        <v>0</v>
      </c>
      <c r="AC29" s="21">
        <f t="shared" si="17"/>
        <v>0</v>
      </c>
      <c r="AD29" s="21">
        <f t="shared" si="18"/>
        <v>0</v>
      </c>
      <c r="AE29" s="21">
        <f t="shared" si="19"/>
        <v>0</v>
      </c>
      <c r="AF29" s="21">
        <f t="shared" si="20"/>
        <v>0</v>
      </c>
      <c r="AG29" s="21">
        <f t="shared" si="21"/>
        <v>0</v>
      </c>
      <c r="AH29" s="50" t="str">
        <f t="shared" si="22"/>
        <v/>
      </c>
      <c r="AI29" s="50" t="str">
        <f t="shared" si="23"/>
        <v/>
      </c>
      <c r="AJ29" s="50" t="str">
        <f t="shared" si="24"/>
        <v/>
      </c>
      <c r="AK29" s="50" t="str">
        <f t="shared" si="25"/>
        <v/>
      </c>
      <c r="AL29" s="50">
        <f t="shared" si="40"/>
        <v>0</v>
      </c>
      <c r="AM29" s="50">
        <f t="shared" si="41"/>
        <v>0</v>
      </c>
      <c r="AN29" s="50">
        <f t="shared" si="42"/>
        <v>0</v>
      </c>
      <c r="AO29" s="50">
        <f t="shared" si="43"/>
        <v>0</v>
      </c>
      <c r="AP29" s="50">
        <f t="shared" si="30"/>
        <v>0</v>
      </c>
      <c r="AQ29" s="50" t="str">
        <f t="shared" si="38"/>
        <v/>
      </c>
      <c r="AR29" s="21">
        <f t="shared" si="31"/>
        <v>0</v>
      </c>
      <c r="AS29" s="21" t="str">
        <f t="shared" si="32"/>
        <v/>
      </c>
      <c r="AT29" s="21" t="str">
        <f t="shared" si="33"/>
        <v/>
      </c>
      <c r="AU29" s="21" t="str">
        <f t="shared" si="34"/>
        <v/>
      </c>
      <c r="AV29" s="21" t="str">
        <f t="shared" si="35"/>
        <v/>
      </c>
      <c r="AW29" s="14"/>
      <c r="AX29" s="14"/>
      <c r="AY29" s="20" t="s">
        <v>253</v>
      </c>
      <c r="AZ29" s="20"/>
      <c r="BA29" s="14"/>
      <c r="BB29" s="14"/>
      <c r="BC29" s="14">
        <v>23</v>
      </c>
      <c r="BD29" s="14" t="str">
        <f>IF(ISERROR(VLOOKUP($BC29,男子申込一覧表!$AS$5:$AY$207,3,0)),"",VLOOKUP($BC29,男子申込一覧表!$AS$5:$AY$207,3,0))</f>
        <v/>
      </c>
      <c r="BE29" s="14" t="str">
        <f>IF(ISERROR(VLOOKUP($BC29,男子申込一覧表!$AS$5:$AY$207,3,0)),"",VLOOKUP($BC29,男子申込一覧表!$AS$5:$AY$207,4,0))</f>
        <v/>
      </c>
      <c r="BF29" s="14" t="str">
        <f>IF(ISERROR(VLOOKUP($BC29,男子申込一覧表!$AS$5:$AY$207,3,0)),"",VLOOKUP($BC29,男子申込一覧表!$AS$5:$BB$207,10,0))</f>
        <v/>
      </c>
      <c r="BG29" s="14" t="str">
        <f>IF(ISERROR(VLOOKUP($BC29,男子申込一覧表!$AS$5:$AZ$207,3,0)),"",VLOOKUP($BC29,男子申込一覧表!$AS$5:$AZ$207,7,0))</f>
        <v/>
      </c>
      <c r="BH29" s="14" t="str">
        <f>IF(ISERROR(VLOOKUP($BC29,男子申込一覧表!$AS$5:$BM$207,3,0)),"",VLOOKUP($BC29,男子申込一覧表!$AS$5:$BM$207,14,0))</f>
        <v/>
      </c>
      <c r="BI29" s="14" t="str">
        <f>IF(ISERROR(VLOOKUP($BC29,男子申込一覧表!$AS$5:$BM$207,3,0)),"",VLOOKUP($BC29,男子申込一覧表!$AS$5:$BM$207,9,0))</f>
        <v/>
      </c>
      <c r="BJ29" s="14">
        <f t="shared" si="56"/>
        <v>0</v>
      </c>
      <c r="BK29" s="14">
        <f t="shared" si="56"/>
        <v>0</v>
      </c>
      <c r="BL29" s="14">
        <f t="shared" si="56"/>
        <v>0</v>
      </c>
      <c r="BM29" s="14">
        <f t="shared" si="56"/>
        <v>0</v>
      </c>
      <c r="BN29" s="14">
        <f t="shared" si="56"/>
        <v>0</v>
      </c>
      <c r="BO29" s="14">
        <f t="shared" si="56"/>
        <v>0</v>
      </c>
      <c r="BP29" s="14">
        <f t="shared" si="56"/>
        <v>0</v>
      </c>
      <c r="BQ29" s="14">
        <f t="shared" si="56"/>
        <v>0</v>
      </c>
      <c r="BR29" s="14">
        <f t="shared" si="56"/>
        <v>0</v>
      </c>
      <c r="BS29" s="14">
        <f t="shared" si="56"/>
        <v>0</v>
      </c>
      <c r="BT29" s="14">
        <f t="shared" si="56"/>
        <v>0</v>
      </c>
      <c r="BU29" s="14">
        <f t="shared" si="56"/>
        <v>0</v>
      </c>
    </row>
    <row r="30" spans="1:74" ht="14.25" customHeight="1" x14ac:dyDescent="0.15">
      <c r="A30" s="122" t="str">
        <f t="shared" si="39"/>
        <v/>
      </c>
      <c r="B30" s="18" t="str">
        <f t="shared" si="0"/>
        <v/>
      </c>
      <c r="C30" s="47"/>
      <c r="D30" s="46"/>
      <c r="E30" s="133"/>
      <c r="F30" s="47"/>
      <c r="G30" s="46"/>
      <c r="H30" s="46"/>
      <c r="I30" s="46"/>
      <c r="J30" s="46"/>
      <c r="K30" s="29" t="str">
        <f t="shared" si="37"/>
        <v/>
      </c>
      <c r="L30" s="22" t="str">
        <f t="shared" si="1"/>
        <v/>
      </c>
      <c r="M30" s="22" t="str">
        <f t="shared" si="2"/>
        <v>999:99.99</v>
      </c>
      <c r="O30" s="21" t="str">
        <f t="shared" si="3"/>
        <v/>
      </c>
      <c r="P30" s="21">
        <f t="shared" si="4"/>
        <v>0</v>
      </c>
      <c r="Q30" s="21" t="str">
        <f t="shared" si="5"/>
        <v/>
      </c>
      <c r="R30" s="21" t="str">
        <f t="shared" si="6"/>
        <v/>
      </c>
      <c r="S30" s="21">
        <f t="shared" si="7"/>
        <v>0</v>
      </c>
      <c r="T30" s="21">
        <f t="shared" si="8"/>
        <v>0</v>
      </c>
      <c r="U30" s="21">
        <f t="shared" si="9"/>
        <v>0</v>
      </c>
      <c r="V30" s="21">
        <f t="shared" si="10"/>
        <v>0</v>
      </c>
      <c r="W30" s="21" t="str">
        <f t="shared" si="11"/>
        <v/>
      </c>
      <c r="X30" s="21" t="str">
        <f t="shared" si="12"/>
        <v/>
      </c>
      <c r="Y30" s="21">
        <f t="shared" si="13"/>
        <v>0</v>
      </c>
      <c r="Z30" s="21">
        <f t="shared" si="14"/>
        <v>0</v>
      </c>
      <c r="AA30" s="21">
        <f t="shared" si="15"/>
        <v>0</v>
      </c>
      <c r="AB30" s="21">
        <f t="shared" si="16"/>
        <v>0</v>
      </c>
      <c r="AC30" s="21">
        <f t="shared" si="17"/>
        <v>0</v>
      </c>
      <c r="AD30" s="21">
        <f t="shared" si="18"/>
        <v>0</v>
      </c>
      <c r="AE30" s="21">
        <f t="shared" si="19"/>
        <v>0</v>
      </c>
      <c r="AF30" s="21">
        <f t="shared" si="20"/>
        <v>0</v>
      </c>
      <c r="AG30" s="21">
        <f t="shared" si="21"/>
        <v>0</v>
      </c>
      <c r="AH30" s="50" t="str">
        <f t="shared" si="22"/>
        <v/>
      </c>
      <c r="AI30" s="50" t="str">
        <f t="shared" si="23"/>
        <v/>
      </c>
      <c r="AJ30" s="50" t="str">
        <f t="shared" si="24"/>
        <v/>
      </c>
      <c r="AK30" s="50" t="str">
        <f t="shared" si="25"/>
        <v/>
      </c>
      <c r="AL30" s="50">
        <f t="shared" si="40"/>
        <v>0</v>
      </c>
      <c r="AM30" s="50">
        <f t="shared" si="41"/>
        <v>0</v>
      </c>
      <c r="AN30" s="50">
        <f t="shared" si="42"/>
        <v>0</v>
      </c>
      <c r="AO30" s="50">
        <f t="shared" si="43"/>
        <v>0</v>
      </c>
      <c r="AP30" s="50">
        <f t="shared" si="30"/>
        <v>0</v>
      </c>
      <c r="AQ30" s="50" t="str">
        <f t="shared" si="38"/>
        <v/>
      </c>
      <c r="AR30" s="21">
        <f t="shared" si="31"/>
        <v>0</v>
      </c>
      <c r="AS30" s="21" t="str">
        <f t="shared" si="32"/>
        <v/>
      </c>
      <c r="AT30" s="21" t="str">
        <f t="shared" si="33"/>
        <v/>
      </c>
      <c r="AU30" s="21" t="str">
        <f t="shared" si="34"/>
        <v/>
      </c>
      <c r="AV30" s="21" t="str">
        <f t="shared" si="35"/>
        <v/>
      </c>
      <c r="AY30" s="20" t="s">
        <v>254</v>
      </c>
      <c r="AZ30" s="20"/>
      <c r="BC30" s="14">
        <v>24</v>
      </c>
      <c r="BD30" s="14" t="str">
        <f>IF(ISERROR(VLOOKUP($BC30,男子申込一覧表!$AS$5:$AY$207,3,0)),"",VLOOKUP($BC30,男子申込一覧表!$AS$5:$AY$207,3,0))</f>
        <v/>
      </c>
      <c r="BE30" s="14" t="str">
        <f>IF(ISERROR(VLOOKUP($BC30,男子申込一覧表!$AS$5:$AY$207,3,0)),"",VLOOKUP($BC30,男子申込一覧表!$AS$5:$AY$207,4,0))</f>
        <v/>
      </c>
      <c r="BF30" s="14" t="str">
        <f>IF(ISERROR(VLOOKUP($BC30,男子申込一覧表!$AS$5:$AY$207,3,0)),"",VLOOKUP($BC30,男子申込一覧表!$AS$5:$BB$207,10,0))</f>
        <v/>
      </c>
      <c r="BG30" s="14" t="str">
        <f>IF(ISERROR(VLOOKUP($BC30,男子申込一覧表!$AS$5:$AZ$207,3,0)),"",VLOOKUP($BC30,男子申込一覧表!$AS$5:$AZ$207,7,0))</f>
        <v/>
      </c>
      <c r="BH30" s="14" t="str">
        <f>IF(ISERROR(VLOOKUP($BC30,男子申込一覧表!$AS$5:$BM$207,3,0)),"",VLOOKUP($BC30,男子申込一覧表!$AS$5:$BM$207,14,0))</f>
        <v/>
      </c>
      <c r="BI30" s="14" t="str">
        <f>IF(ISERROR(VLOOKUP($BC30,男子申込一覧表!$AS$5:$BM$207,3,0)),"",VLOOKUP($BC30,男子申込一覧表!$AS$5:$BM$207,9,0))</f>
        <v/>
      </c>
      <c r="BJ30" s="14">
        <f t="shared" si="56"/>
        <v>0</v>
      </c>
      <c r="BK30" s="14">
        <f t="shared" si="56"/>
        <v>0</v>
      </c>
      <c r="BL30" s="14">
        <f t="shared" si="56"/>
        <v>0</v>
      </c>
      <c r="BM30" s="14">
        <f t="shared" si="56"/>
        <v>0</v>
      </c>
      <c r="BN30" s="14">
        <f t="shared" si="56"/>
        <v>0</v>
      </c>
      <c r="BO30" s="14">
        <f t="shared" si="56"/>
        <v>0</v>
      </c>
      <c r="BP30" s="14">
        <f t="shared" si="56"/>
        <v>0</v>
      </c>
      <c r="BQ30" s="14">
        <f t="shared" si="56"/>
        <v>0</v>
      </c>
      <c r="BR30" s="14">
        <f t="shared" si="56"/>
        <v>0</v>
      </c>
      <c r="BS30" s="14">
        <f t="shared" si="56"/>
        <v>0</v>
      </c>
      <c r="BT30" s="14">
        <f t="shared" si="56"/>
        <v>0</v>
      </c>
      <c r="BU30" s="14">
        <f t="shared" si="56"/>
        <v>0</v>
      </c>
    </row>
    <row r="31" spans="1:74" ht="14.25" customHeight="1" x14ac:dyDescent="0.15">
      <c r="A31" s="122" t="str">
        <f t="shared" si="39"/>
        <v/>
      </c>
      <c r="B31" s="18" t="str">
        <f t="shared" si="0"/>
        <v/>
      </c>
      <c r="C31" s="47"/>
      <c r="D31" s="46"/>
      <c r="E31" s="133"/>
      <c r="F31" s="47"/>
      <c r="G31" s="46"/>
      <c r="H31" s="46"/>
      <c r="I31" s="46"/>
      <c r="J31" s="46"/>
      <c r="K31" s="29" t="str">
        <f t="shared" si="37"/>
        <v/>
      </c>
      <c r="L31" s="22" t="str">
        <f t="shared" si="1"/>
        <v/>
      </c>
      <c r="M31" s="22" t="str">
        <f t="shared" si="2"/>
        <v>999:99.99</v>
      </c>
      <c r="O31" s="21" t="str">
        <f t="shared" si="3"/>
        <v/>
      </c>
      <c r="P31" s="21">
        <f t="shared" si="4"/>
        <v>0</v>
      </c>
      <c r="Q31" s="21" t="str">
        <f t="shared" si="5"/>
        <v/>
      </c>
      <c r="R31" s="21" t="str">
        <f t="shared" si="6"/>
        <v/>
      </c>
      <c r="S31" s="21">
        <f t="shared" si="7"/>
        <v>0</v>
      </c>
      <c r="T31" s="21">
        <f t="shared" si="8"/>
        <v>0</v>
      </c>
      <c r="U31" s="21">
        <f t="shared" si="9"/>
        <v>0</v>
      </c>
      <c r="V31" s="21">
        <f t="shared" si="10"/>
        <v>0</v>
      </c>
      <c r="W31" s="21" t="str">
        <f t="shared" si="11"/>
        <v/>
      </c>
      <c r="X31" s="21" t="str">
        <f t="shared" si="12"/>
        <v/>
      </c>
      <c r="Y31" s="21">
        <f t="shared" si="13"/>
        <v>0</v>
      </c>
      <c r="Z31" s="21">
        <f t="shared" si="14"/>
        <v>0</v>
      </c>
      <c r="AA31" s="21">
        <f t="shared" si="15"/>
        <v>0</v>
      </c>
      <c r="AB31" s="21">
        <f t="shared" si="16"/>
        <v>0</v>
      </c>
      <c r="AC31" s="21">
        <f t="shared" si="17"/>
        <v>0</v>
      </c>
      <c r="AD31" s="21">
        <f t="shared" si="18"/>
        <v>0</v>
      </c>
      <c r="AE31" s="21">
        <f t="shared" si="19"/>
        <v>0</v>
      </c>
      <c r="AF31" s="21">
        <f t="shared" si="20"/>
        <v>0</v>
      </c>
      <c r="AG31" s="21">
        <f t="shared" si="21"/>
        <v>0</v>
      </c>
      <c r="AH31" s="50" t="str">
        <f t="shared" si="22"/>
        <v/>
      </c>
      <c r="AI31" s="50" t="str">
        <f t="shared" si="23"/>
        <v/>
      </c>
      <c r="AJ31" s="50" t="str">
        <f t="shared" si="24"/>
        <v/>
      </c>
      <c r="AK31" s="50" t="str">
        <f t="shared" si="25"/>
        <v/>
      </c>
      <c r="AL31" s="50">
        <f t="shared" si="40"/>
        <v>0</v>
      </c>
      <c r="AM31" s="50">
        <f t="shared" si="41"/>
        <v>0</v>
      </c>
      <c r="AN31" s="50">
        <f t="shared" si="42"/>
        <v>0</v>
      </c>
      <c r="AO31" s="50">
        <f t="shared" si="43"/>
        <v>0</v>
      </c>
      <c r="AP31" s="50">
        <f t="shared" si="30"/>
        <v>0</v>
      </c>
      <c r="AQ31" s="50" t="str">
        <f t="shared" si="38"/>
        <v/>
      </c>
      <c r="AR31" s="21">
        <f t="shared" si="31"/>
        <v>0</v>
      </c>
      <c r="AS31" s="21" t="str">
        <f t="shared" si="32"/>
        <v/>
      </c>
      <c r="AT31" s="21" t="str">
        <f t="shared" si="33"/>
        <v/>
      </c>
      <c r="AU31" s="21" t="str">
        <f t="shared" si="34"/>
        <v/>
      </c>
      <c r="AV31" s="21" t="str">
        <f t="shared" si="35"/>
        <v/>
      </c>
      <c r="AY31" s="20" t="s">
        <v>255</v>
      </c>
      <c r="AZ31" s="20"/>
      <c r="BC31" s="14">
        <v>25</v>
      </c>
      <c r="BD31" s="14" t="str">
        <f>IF(ISERROR(VLOOKUP($BC31,男子申込一覧表!$AS$5:$AY$207,3,0)),"",VLOOKUP($BC31,男子申込一覧表!$AS$5:$AY$207,3,0))</f>
        <v/>
      </c>
      <c r="BE31" s="14" t="str">
        <f>IF(ISERROR(VLOOKUP($BC31,男子申込一覧表!$AS$5:$AY$207,3,0)),"",VLOOKUP($BC31,男子申込一覧表!$AS$5:$AY$207,4,0))</f>
        <v/>
      </c>
      <c r="BF31" s="14" t="str">
        <f>IF(ISERROR(VLOOKUP($BC31,男子申込一覧表!$AS$5:$AY$207,3,0)),"",VLOOKUP($BC31,男子申込一覧表!$AS$5:$BB$207,10,0))</f>
        <v/>
      </c>
      <c r="BG31" s="14" t="str">
        <f>IF(ISERROR(VLOOKUP($BC31,男子申込一覧表!$AS$5:$AZ$207,3,0)),"",VLOOKUP($BC31,男子申込一覧表!$AS$5:$AZ$207,7,0))</f>
        <v/>
      </c>
      <c r="BH31" s="14" t="str">
        <f>IF(ISERROR(VLOOKUP($BC31,男子申込一覧表!$AS$5:$BM$207,3,0)),"",VLOOKUP($BC31,男子申込一覧表!$AS$5:$BM$207,14,0))</f>
        <v/>
      </c>
      <c r="BI31" s="14" t="str">
        <f>IF(ISERROR(VLOOKUP($BC31,男子申込一覧表!$AS$5:$BM$207,3,0)),"",VLOOKUP($BC31,男子申込一覧表!$AS$5:$BM$207,9,0))</f>
        <v/>
      </c>
      <c r="BJ31" s="14">
        <f t="shared" si="56"/>
        <v>0</v>
      </c>
      <c r="BK31" s="14">
        <f t="shared" si="56"/>
        <v>0</v>
      </c>
      <c r="BL31" s="14">
        <f t="shared" si="56"/>
        <v>0</v>
      </c>
      <c r="BM31" s="14">
        <f t="shared" si="56"/>
        <v>0</v>
      </c>
      <c r="BN31" s="14">
        <f t="shared" si="56"/>
        <v>0</v>
      </c>
      <c r="BO31" s="14">
        <f t="shared" si="56"/>
        <v>0</v>
      </c>
      <c r="BP31" s="14">
        <f t="shared" si="56"/>
        <v>0</v>
      </c>
      <c r="BQ31" s="14">
        <f t="shared" si="56"/>
        <v>0</v>
      </c>
      <c r="BR31" s="14">
        <f t="shared" si="56"/>
        <v>0</v>
      </c>
      <c r="BS31" s="14">
        <f t="shared" si="56"/>
        <v>0</v>
      </c>
      <c r="BT31" s="14">
        <f t="shared" si="56"/>
        <v>0</v>
      </c>
      <c r="BU31" s="14">
        <f t="shared" si="56"/>
        <v>0</v>
      </c>
    </row>
    <row r="32" spans="1:74" ht="14.25" customHeight="1" x14ac:dyDescent="0.15">
      <c r="A32" s="122" t="str">
        <f t="shared" si="39"/>
        <v/>
      </c>
      <c r="B32" s="18" t="str">
        <f t="shared" si="0"/>
        <v/>
      </c>
      <c r="C32" s="47"/>
      <c r="D32" s="46"/>
      <c r="E32" s="133"/>
      <c r="F32" s="47"/>
      <c r="G32" s="46"/>
      <c r="H32" s="46"/>
      <c r="I32" s="46"/>
      <c r="J32" s="46"/>
      <c r="K32" s="29" t="str">
        <f t="shared" si="37"/>
        <v/>
      </c>
      <c r="L32" s="22" t="str">
        <f t="shared" si="1"/>
        <v/>
      </c>
      <c r="M32" s="22" t="str">
        <f t="shared" si="2"/>
        <v>999:99.99</v>
      </c>
      <c r="O32" s="21" t="str">
        <f t="shared" si="3"/>
        <v/>
      </c>
      <c r="P32" s="21">
        <f t="shared" si="4"/>
        <v>0</v>
      </c>
      <c r="Q32" s="21" t="str">
        <f t="shared" si="5"/>
        <v/>
      </c>
      <c r="R32" s="21" t="str">
        <f t="shared" si="6"/>
        <v/>
      </c>
      <c r="S32" s="21">
        <f t="shared" si="7"/>
        <v>0</v>
      </c>
      <c r="T32" s="21">
        <f t="shared" si="8"/>
        <v>0</v>
      </c>
      <c r="U32" s="21">
        <f t="shared" si="9"/>
        <v>0</v>
      </c>
      <c r="V32" s="21">
        <f t="shared" si="10"/>
        <v>0</v>
      </c>
      <c r="W32" s="21" t="str">
        <f t="shared" si="11"/>
        <v/>
      </c>
      <c r="X32" s="21" t="str">
        <f t="shared" si="12"/>
        <v/>
      </c>
      <c r="Y32" s="21">
        <f t="shared" si="13"/>
        <v>0</v>
      </c>
      <c r="Z32" s="21">
        <f t="shared" si="14"/>
        <v>0</v>
      </c>
      <c r="AA32" s="21">
        <f t="shared" si="15"/>
        <v>0</v>
      </c>
      <c r="AB32" s="21">
        <f t="shared" si="16"/>
        <v>0</v>
      </c>
      <c r="AC32" s="21">
        <f t="shared" si="17"/>
        <v>0</v>
      </c>
      <c r="AD32" s="21">
        <f t="shared" si="18"/>
        <v>0</v>
      </c>
      <c r="AE32" s="21">
        <f t="shared" si="19"/>
        <v>0</v>
      </c>
      <c r="AF32" s="21">
        <f t="shared" si="20"/>
        <v>0</v>
      </c>
      <c r="AG32" s="21">
        <f t="shared" si="21"/>
        <v>0</v>
      </c>
      <c r="AH32" s="50" t="str">
        <f t="shared" si="22"/>
        <v/>
      </c>
      <c r="AI32" s="50" t="str">
        <f t="shared" si="23"/>
        <v/>
      </c>
      <c r="AJ32" s="50" t="str">
        <f t="shared" si="24"/>
        <v/>
      </c>
      <c r="AK32" s="50" t="str">
        <f t="shared" si="25"/>
        <v/>
      </c>
      <c r="AL32" s="50">
        <f t="shared" si="40"/>
        <v>0</v>
      </c>
      <c r="AM32" s="50">
        <f t="shared" si="41"/>
        <v>0</v>
      </c>
      <c r="AN32" s="50">
        <f t="shared" si="42"/>
        <v>0</v>
      </c>
      <c r="AO32" s="50">
        <f t="shared" si="43"/>
        <v>0</v>
      </c>
      <c r="AP32" s="50">
        <f t="shared" si="30"/>
        <v>0</v>
      </c>
      <c r="AQ32" s="50" t="str">
        <f t="shared" si="38"/>
        <v/>
      </c>
      <c r="AR32" s="21">
        <f t="shared" si="31"/>
        <v>0</v>
      </c>
      <c r="AS32" s="21" t="str">
        <f t="shared" si="32"/>
        <v/>
      </c>
      <c r="AT32" s="21" t="str">
        <f t="shared" si="33"/>
        <v/>
      </c>
      <c r="AU32" s="21" t="str">
        <f t="shared" si="34"/>
        <v/>
      </c>
      <c r="AV32" s="21" t="str">
        <f t="shared" si="35"/>
        <v/>
      </c>
      <c r="AY32" s="20" t="s">
        <v>256</v>
      </c>
      <c r="BC32" s="14">
        <v>26</v>
      </c>
      <c r="BD32" s="14" t="str">
        <f>IF(ISERROR(VLOOKUP($BC32,男子申込一覧表!$AS$5:$AY$207,3,0)),"",VLOOKUP($BC32,男子申込一覧表!$AS$5:$AY$207,3,0))</f>
        <v/>
      </c>
      <c r="BE32" s="14" t="str">
        <f>IF(ISERROR(VLOOKUP($BC32,男子申込一覧表!$AS$5:$AY$207,3,0)),"",VLOOKUP($BC32,男子申込一覧表!$AS$5:$AY$207,4,0))</f>
        <v/>
      </c>
      <c r="BF32" s="14" t="str">
        <f>IF(ISERROR(VLOOKUP($BC32,男子申込一覧表!$AS$5:$AY$207,3,0)),"",VLOOKUP($BC32,男子申込一覧表!$AS$5:$BB$207,10,0))</f>
        <v/>
      </c>
      <c r="BG32" s="14" t="str">
        <f>IF(ISERROR(VLOOKUP($BC32,男子申込一覧表!$AS$5:$AZ$207,3,0)),"",VLOOKUP($BC32,男子申込一覧表!$AS$5:$AZ$207,7,0))</f>
        <v/>
      </c>
      <c r="BH32" s="14" t="str">
        <f>IF(ISERROR(VLOOKUP($BC32,男子申込一覧表!$AS$5:$BM$207,3,0)),"",VLOOKUP($BC32,男子申込一覧表!$AS$5:$BM$207,14,0))</f>
        <v/>
      </c>
      <c r="BI32" s="14" t="str">
        <f>IF(ISERROR(VLOOKUP($BC32,男子申込一覧表!$AS$5:$BM$207,3,0)),"",VLOOKUP($BC32,男子申込一覧表!$AS$5:$BM$207,9,0))</f>
        <v/>
      </c>
      <c r="BJ32" s="14">
        <f t="shared" si="56"/>
        <v>0</v>
      </c>
      <c r="BK32" s="14">
        <f t="shared" si="56"/>
        <v>0</v>
      </c>
      <c r="BL32" s="14">
        <f t="shared" si="56"/>
        <v>0</v>
      </c>
      <c r="BM32" s="14">
        <f t="shared" si="56"/>
        <v>0</v>
      </c>
      <c r="BN32" s="14">
        <f t="shared" si="56"/>
        <v>0</v>
      </c>
      <c r="BO32" s="14">
        <f t="shared" si="56"/>
        <v>0</v>
      </c>
      <c r="BP32" s="14">
        <f t="shared" si="56"/>
        <v>0</v>
      </c>
      <c r="BQ32" s="14">
        <f t="shared" si="56"/>
        <v>0</v>
      </c>
      <c r="BR32" s="14">
        <f t="shared" si="56"/>
        <v>0</v>
      </c>
      <c r="BS32" s="14">
        <f t="shared" si="56"/>
        <v>0</v>
      </c>
      <c r="BT32" s="14">
        <f t="shared" si="56"/>
        <v>0</v>
      </c>
      <c r="BU32" s="14">
        <f t="shared" si="56"/>
        <v>0</v>
      </c>
    </row>
    <row r="33" spans="1:73" ht="14.25" customHeight="1" x14ac:dyDescent="0.15">
      <c r="A33" s="122" t="str">
        <f t="shared" si="39"/>
        <v/>
      </c>
      <c r="B33" s="18" t="str">
        <f t="shared" si="0"/>
        <v/>
      </c>
      <c r="C33" s="47"/>
      <c r="D33" s="46"/>
      <c r="E33" s="133"/>
      <c r="F33" s="47"/>
      <c r="G33" s="46"/>
      <c r="H33" s="46"/>
      <c r="I33" s="46"/>
      <c r="J33" s="46"/>
      <c r="K33" s="29" t="str">
        <f t="shared" si="37"/>
        <v/>
      </c>
      <c r="L33" s="22" t="str">
        <f t="shared" si="1"/>
        <v/>
      </c>
      <c r="M33" s="22" t="str">
        <f t="shared" si="2"/>
        <v>999:99.99</v>
      </c>
      <c r="O33" s="21" t="str">
        <f t="shared" si="3"/>
        <v/>
      </c>
      <c r="P33" s="21">
        <f t="shared" si="4"/>
        <v>0</v>
      </c>
      <c r="Q33" s="21" t="str">
        <f t="shared" si="5"/>
        <v/>
      </c>
      <c r="R33" s="21" t="str">
        <f t="shared" si="6"/>
        <v/>
      </c>
      <c r="S33" s="21">
        <f t="shared" si="7"/>
        <v>0</v>
      </c>
      <c r="T33" s="21">
        <f t="shared" si="8"/>
        <v>0</v>
      </c>
      <c r="U33" s="21">
        <f t="shared" si="9"/>
        <v>0</v>
      </c>
      <c r="V33" s="21">
        <f t="shared" si="10"/>
        <v>0</v>
      </c>
      <c r="W33" s="21" t="str">
        <f t="shared" si="11"/>
        <v/>
      </c>
      <c r="X33" s="21" t="str">
        <f t="shared" si="12"/>
        <v/>
      </c>
      <c r="Y33" s="21">
        <f t="shared" si="13"/>
        <v>0</v>
      </c>
      <c r="Z33" s="21">
        <f t="shared" si="14"/>
        <v>0</v>
      </c>
      <c r="AA33" s="21">
        <f t="shared" si="15"/>
        <v>0</v>
      </c>
      <c r="AB33" s="21">
        <f t="shared" si="16"/>
        <v>0</v>
      </c>
      <c r="AC33" s="21">
        <f t="shared" si="17"/>
        <v>0</v>
      </c>
      <c r="AD33" s="21">
        <f t="shared" si="18"/>
        <v>0</v>
      </c>
      <c r="AE33" s="21">
        <f t="shared" si="19"/>
        <v>0</v>
      </c>
      <c r="AF33" s="21">
        <f t="shared" si="20"/>
        <v>0</v>
      </c>
      <c r="AG33" s="21">
        <f t="shared" si="21"/>
        <v>0</v>
      </c>
      <c r="AH33" s="50" t="str">
        <f t="shared" si="22"/>
        <v/>
      </c>
      <c r="AI33" s="50" t="str">
        <f t="shared" si="23"/>
        <v/>
      </c>
      <c r="AJ33" s="50" t="str">
        <f t="shared" si="24"/>
        <v/>
      </c>
      <c r="AK33" s="50" t="str">
        <f t="shared" si="25"/>
        <v/>
      </c>
      <c r="AL33" s="50">
        <f t="shared" si="40"/>
        <v>0</v>
      </c>
      <c r="AM33" s="50">
        <f t="shared" si="41"/>
        <v>0</v>
      </c>
      <c r="AN33" s="50">
        <f t="shared" si="42"/>
        <v>0</v>
      </c>
      <c r="AO33" s="50">
        <f t="shared" si="43"/>
        <v>0</v>
      </c>
      <c r="AP33" s="50">
        <f t="shared" si="30"/>
        <v>0</v>
      </c>
      <c r="AQ33" s="50" t="str">
        <f t="shared" si="38"/>
        <v/>
      </c>
      <c r="AR33" s="21">
        <f t="shared" si="31"/>
        <v>0</v>
      </c>
      <c r="AS33" s="21" t="str">
        <f t="shared" si="32"/>
        <v/>
      </c>
      <c r="AT33" s="21" t="str">
        <f t="shared" si="33"/>
        <v/>
      </c>
      <c r="AU33" s="21" t="str">
        <f t="shared" si="34"/>
        <v/>
      </c>
      <c r="AV33" s="21" t="str">
        <f t="shared" si="35"/>
        <v/>
      </c>
      <c r="AY33" s="20" t="s">
        <v>257</v>
      </c>
      <c r="BC33" s="14">
        <v>27</v>
      </c>
      <c r="BD33" s="14" t="str">
        <f>IF(ISERROR(VLOOKUP($BC33,男子申込一覧表!$AS$5:$AY$207,3,0)),"",VLOOKUP($BC33,男子申込一覧表!$AS$5:$AY$207,3,0))</f>
        <v/>
      </c>
      <c r="BE33" s="14" t="str">
        <f>IF(ISERROR(VLOOKUP($BC33,男子申込一覧表!$AS$5:$AY$207,3,0)),"",VLOOKUP($BC33,男子申込一覧表!$AS$5:$AY$207,4,0))</f>
        <v/>
      </c>
      <c r="BF33" s="14" t="str">
        <f>IF(ISERROR(VLOOKUP($BC33,男子申込一覧表!$AS$5:$AY$207,3,0)),"",VLOOKUP($BC33,男子申込一覧表!$AS$5:$BB$207,10,0))</f>
        <v/>
      </c>
      <c r="BG33" s="14" t="str">
        <f>IF(ISERROR(VLOOKUP($BC33,男子申込一覧表!$AS$5:$AZ$207,3,0)),"",VLOOKUP($BC33,男子申込一覧表!$AS$5:$AZ$207,7,0))</f>
        <v/>
      </c>
      <c r="BH33" s="14" t="str">
        <f>IF(ISERROR(VLOOKUP($BC33,男子申込一覧表!$AS$5:$BM$207,3,0)),"",VLOOKUP($BC33,男子申込一覧表!$AS$5:$BM$207,14,0))</f>
        <v/>
      </c>
      <c r="BI33" s="14" t="str">
        <f>IF(ISERROR(VLOOKUP($BC33,男子申込一覧表!$AS$5:$BM$207,3,0)),"",VLOOKUP($BC33,男子申込一覧表!$AS$5:$BM$207,9,0))</f>
        <v/>
      </c>
      <c r="BJ33" s="14">
        <f t="shared" si="56"/>
        <v>0</v>
      </c>
      <c r="BK33" s="14">
        <f t="shared" si="56"/>
        <v>0</v>
      </c>
      <c r="BL33" s="14">
        <f t="shared" si="56"/>
        <v>0</v>
      </c>
      <c r="BM33" s="14">
        <f t="shared" si="56"/>
        <v>0</v>
      </c>
      <c r="BN33" s="14">
        <f t="shared" si="56"/>
        <v>0</v>
      </c>
      <c r="BO33" s="14">
        <f t="shared" si="56"/>
        <v>0</v>
      </c>
      <c r="BP33" s="14">
        <f t="shared" si="56"/>
        <v>0</v>
      </c>
      <c r="BQ33" s="14">
        <f t="shared" si="56"/>
        <v>0</v>
      </c>
      <c r="BR33" s="14">
        <f t="shared" si="56"/>
        <v>0</v>
      </c>
      <c r="BS33" s="14">
        <f t="shared" si="56"/>
        <v>0</v>
      </c>
      <c r="BT33" s="14">
        <f t="shared" si="56"/>
        <v>0</v>
      </c>
      <c r="BU33" s="14">
        <f t="shared" si="56"/>
        <v>0</v>
      </c>
    </row>
    <row r="34" spans="1:73" ht="14.25" customHeight="1" x14ac:dyDescent="0.15">
      <c r="A34" s="122" t="str">
        <f t="shared" si="39"/>
        <v/>
      </c>
      <c r="B34" s="18" t="str">
        <f t="shared" si="0"/>
        <v/>
      </c>
      <c r="C34" s="47"/>
      <c r="D34" s="46"/>
      <c r="E34" s="133"/>
      <c r="F34" s="47"/>
      <c r="G34" s="46"/>
      <c r="H34" s="46"/>
      <c r="I34" s="46"/>
      <c r="J34" s="46"/>
      <c r="K34" s="29" t="str">
        <f t="shared" si="37"/>
        <v/>
      </c>
      <c r="L34" s="22" t="str">
        <f t="shared" si="1"/>
        <v/>
      </c>
      <c r="M34" s="22" t="str">
        <f t="shared" si="2"/>
        <v>999:99.99</v>
      </c>
      <c r="O34" s="21" t="str">
        <f t="shared" si="3"/>
        <v/>
      </c>
      <c r="P34" s="21">
        <f t="shared" si="4"/>
        <v>0</v>
      </c>
      <c r="Q34" s="21" t="str">
        <f t="shared" si="5"/>
        <v/>
      </c>
      <c r="R34" s="21" t="str">
        <f t="shared" si="6"/>
        <v/>
      </c>
      <c r="S34" s="21">
        <f t="shared" si="7"/>
        <v>0</v>
      </c>
      <c r="T34" s="21">
        <f t="shared" si="8"/>
        <v>0</v>
      </c>
      <c r="U34" s="21">
        <f t="shared" si="9"/>
        <v>0</v>
      </c>
      <c r="V34" s="21">
        <f t="shared" si="10"/>
        <v>0</v>
      </c>
      <c r="W34" s="21" t="str">
        <f t="shared" si="11"/>
        <v/>
      </c>
      <c r="X34" s="21" t="str">
        <f t="shared" si="12"/>
        <v/>
      </c>
      <c r="Y34" s="21">
        <f t="shared" si="13"/>
        <v>0</v>
      </c>
      <c r="Z34" s="21">
        <f t="shared" si="14"/>
        <v>0</v>
      </c>
      <c r="AA34" s="21">
        <f t="shared" si="15"/>
        <v>0</v>
      </c>
      <c r="AB34" s="21">
        <f t="shared" si="16"/>
        <v>0</v>
      </c>
      <c r="AC34" s="21">
        <f t="shared" si="17"/>
        <v>0</v>
      </c>
      <c r="AD34" s="21">
        <f t="shared" si="18"/>
        <v>0</v>
      </c>
      <c r="AE34" s="21">
        <f t="shared" si="19"/>
        <v>0</v>
      </c>
      <c r="AF34" s="21">
        <f t="shared" si="20"/>
        <v>0</v>
      </c>
      <c r="AG34" s="21">
        <f t="shared" si="21"/>
        <v>0</v>
      </c>
      <c r="AH34" s="50" t="str">
        <f t="shared" si="22"/>
        <v/>
      </c>
      <c r="AI34" s="50" t="str">
        <f t="shared" si="23"/>
        <v/>
      </c>
      <c r="AJ34" s="50" t="str">
        <f t="shared" si="24"/>
        <v/>
      </c>
      <c r="AK34" s="50" t="str">
        <f t="shared" si="25"/>
        <v/>
      </c>
      <c r="AL34" s="50">
        <f t="shared" si="40"/>
        <v>0</v>
      </c>
      <c r="AM34" s="50">
        <f t="shared" si="41"/>
        <v>0</v>
      </c>
      <c r="AN34" s="50">
        <f t="shared" si="42"/>
        <v>0</v>
      </c>
      <c r="AO34" s="50">
        <f t="shared" si="43"/>
        <v>0</v>
      </c>
      <c r="AP34" s="50">
        <f t="shared" si="30"/>
        <v>0</v>
      </c>
      <c r="AQ34" s="50" t="str">
        <f t="shared" si="38"/>
        <v/>
      </c>
      <c r="AR34" s="21">
        <f t="shared" si="31"/>
        <v>0</v>
      </c>
      <c r="AS34" s="21" t="str">
        <f t="shared" si="32"/>
        <v/>
      </c>
      <c r="AT34" s="21" t="str">
        <f t="shared" si="33"/>
        <v/>
      </c>
      <c r="AU34" s="21" t="str">
        <f t="shared" si="34"/>
        <v/>
      </c>
      <c r="AV34" s="21" t="str">
        <f t="shared" si="35"/>
        <v/>
      </c>
      <c r="AW34" s="20"/>
      <c r="AX34" s="20"/>
      <c r="AY34" s="20" t="s">
        <v>262</v>
      </c>
      <c r="BC34" s="14">
        <v>28</v>
      </c>
      <c r="BD34" s="14" t="str">
        <f>IF(ISERROR(VLOOKUP($BC34,男子申込一覧表!$AS$5:$AY$207,3,0)),"",VLOOKUP($BC34,男子申込一覧表!$AS$5:$AY$207,3,0))</f>
        <v/>
      </c>
      <c r="BE34" s="14" t="str">
        <f>IF(ISERROR(VLOOKUP($BC34,男子申込一覧表!$AS$5:$AY$207,3,0)),"",VLOOKUP($BC34,男子申込一覧表!$AS$5:$AY$207,4,0))</f>
        <v/>
      </c>
      <c r="BF34" s="14" t="str">
        <f>IF(ISERROR(VLOOKUP($BC34,男子申込一覧表!$AS$5:$AY$207,3,0)),"",VLOOKUP($BC34,男子申込一覧表!$AS$5:$BB$207,10,0))</f>
        <v/>
      </c>
      <c r="BG34" s="14" t="str">
        <f>IF(ISERROR(VLOOKUP($BC34,男子申込一覧表!$AS$5:$AZ$207,3,0)),"",VLOOKUP($BC34,男子申込一覧表!$AS$5:$AZ$207,7,0))</f>
        <v/>
      </c>
      <c r="BH34" s="14" t="str">
        <f>IF(ISERROR(VLOOKUP($BC34,男子申込一覧表!$AS$5:$BM$207,3,0)),"",VLOOKUP($BC34,男子申込一覧表!$AS$5:$BM$207,14,0))</f>
        <v/>
      </c>
      <c r="BI34" s="14" t="str">
        <f>IF(ISERROR(VLOOKUP($BC34,男子申込一覧表!$AS$5:$BM$207,3,0)),"",VLOOKUP($BC34,男子申込一覧表!$AS$5:$BM$207,9,0))</f>
        <v/>
      </c>
      <c r="BJ34" s="14">
        <f t="shared" si="56"/>
        <v>0</v>
      </c>
      <c r="BK34" s="14">
        <f t="shared" si="56"/>
        <v>0</v>
      </c>
      <c r="BL34" s="14">
        <f t="shared" si="56"/>
        <v>0</v>
      </c>
      <c r="BM34" s="14">
        <f t="shared" si="56"/>
        <v>0</v>
      </c>
      <c r="BN34" s="14">
        <f t="shared" si="56"/>
        <v>0</v>
      </c>
      <c r="BO34" s="14">
        <f t="shared" si="56"/>
        <v>0</v>
      </c>
      <c r="BP34" s="14">
        <f t="shared" si="56"/>
        <v>0</v>
      </c>
      <c r="BQ34" s="14">
        <f t="shared" si="56"/>
        <v>0</v>
      </c>
      <c r="BR34" s="14">
        <f t="shared" si="56"/>
        <v>0</v>
      </c>
      <c r="BS34" s="14">
        <f t="shared" si="56"/>
        <v>0</v>
      </c>
      <c r="BT34" s="14">
        <f t="shared" si="56"/>
        <v>0</v>
      </c>
      <c r="BU34" s="14">
        <f t="shared" si="56"/>
        <v>0</v>
      </c>
    </row>
    <row r="35" spans="1:73" ht="14.25" customHeight="1" x14ac:dyDescent="0.15">
      <c r="A35" s="122" t="str">
        <f t="shared" si="39"/>
        <v/>
      </c>
      <c r="B35" s="18" t="str">
        <f t="shared" si="0"/>
        <v/>
      </c>
      <c r="C35" s="47"/>
      <c r="D35" s="46"/>
      <c r="E35" s="133"/>
      <c r="F35" s="47"/>
      <c r="G35" s="46"/>
      <c r="H35" s="46"/>
      <c r="I35" s="46"/>
      <c r="J35" s="46"/>
      <c r="K35" s="29" t="str">
        <f t="shared" si="37"/>
        <v/>
      </c>
      <c r="L35" s="22" t="str">
        <f t="shared" si="1"/>
        <v/>
      </c>
      <c r="M35" s="22" t="str">
        <f t="shared" si="2"/>
        <v>999:99.99</v>
      </c>
      <c r="O35" s="21" t="str">
        <f t="shared" si="3"/>
        <v/>
      </c>
      <c r="P35" s="21">
        <f t="shared" si="4"/>
        <v>0</v>
      </c>
      <c r="Q35" s="21" t="str">
        <f t="shared" si="5"/>
        <v/>
      </c>
      <c r="R35" s="21" t="str">
        <f t="shared" si="6"/>
        <v/>
      </c>
      <c r="S35" s="21">
        <f t="shared" si="7"/>
        <v>0</v>
      </c>
      <c r="T35" s="21">
        <f t="shared" si="8"/>
        <v>0</v>
      </c>
      <c r="U35" s="21">
        <f t="shared" si="9"/>
        <v>0</v>
      </c>
      <c r="V35" s="21">
        <f t="shared" si="10"/>
        <v>0</v>
      </c>
      <c r="W35" s="21" t="str">
        <f t="shared" si="11"/>
        <v/>
      </c>
      <c r="X35" s="21" t="str">
        <f t="shared" si="12"/>
        <v/>
      </c>
      <c r="Y35" s="21">
        <f t="shared" si="13"/>
        <v>0</v>
      </c>
      <c r="Z35" s="21">
        <f t="shared" si="14"/>
        <v>0</v>
      </c>
      <c r="AA35" s="21">
        <f t="shared" si="15"/>
        <v>0</v>
      </c>
      <c r="AB35" s="21">
        <f t="shared" si="16"/>
        <v>0</v>
      </c>
      <c r="AC35" s="21">
        <f t="shared" si="17"/>
        <v>0</v>
      </c>
      <c r="AD35" s="21">
        <f t="shared" si="18"/>
        <v>0</v>
      </c>
      <c r="AE35" s="21">
        <f t="shared" si="19"/>
        <v>0</v>
      </c>
      <c r="AF35" s="21">
        <f t="shared" si="20"/>
        <v>0</v>
      </c>
      <c r="AG35" s="21">
        <f t="shared" si="21"/>
        <v>0</v>
      </c>
      <c r="AH35" s="50" t="str">
        <f t="shared" si="22"/>
        <v/>
      </c>
      <c r="AI35" s="50" t="str">
        <f t="shared" si="23"/>
        <v/>
      </c>
      <c r="AJ35" s="50" t="str">
        <f t="shared" si="24"/>
        <v/>
      </c>
      <c r="AK35" s="50" t="str">
        <f t="shared" si="25"/>
        <v/>
      </c>
      <c r="AL35" s="50">
        <f t="shared" si="40"/>
        <v>0</v>
      </c>
      <c r="AM35" s="50">
        <f t="shared" si="41"/>
        <v>0</v>
      </c>
      <c r="AN35" s="50">
        <f t="shared" si="42"/>
        <v>0</v>
      </c>
      <c r="AO35" s="50">
        <f t="shared" si="43"/>
        <v>0</v>
      </c>
      <c r="AP35" s="50">
        <f t="shared" si="30"/>
        <v>0</v>
      </c>
      <c r="AQ35" s="50" t="str">
        <f t="shared" si="38"/>
        <v/>
      </c>
      <c r="AR35" s="21">
        <f t="shared" si="31"/>
        <v>0</v>
      </c>
      <c r="AS35" s="21" t="str">
        <f t="shared" si="32"/>
        <v/>
      </c>
      <c r="AT35" s="21" t="str">
        <f t="shared" si="33"/>
        <v/>
      </c>
      <c r="AU35" s="21" t="str">
        <f t="shared" si="34"/>
        <v/>
      </c>
      <c r="AV35" s="21" t="str">
        <f t="shared" si="35"/>
        <v/>
      </c>
      <c r="AW35" s="19"/>
      <c r="AX35" s="19"/>
      <c r="AY35" s="20" t="s">
        <v>263</v>
      </c>
      <c r="BC35" s="14">
        <v>29</v>
      </c>
      <c r="BD35" s="14" t="str">
        <f>IF(ISERROR(VLOOKUP($BC35,男子申込一覧表!$AS$5:$AY$207,3,0)),"",VLOOKUP($BC35,男子申込一覧表!$AS$5:$AY$207,3,0))</f>
        <v/>
      </c>
      <c r="BE35" s="14" t="str">
        <f>IF(ISERROR(VLOOKUP($BC35,男子申込一覧表!$AS$5:$AY$207,3,0)),"",VLOOKUP($BC35,男子申込一覧表!$AS$5:$AY$207,4,0))</f>
        <v/>
      </c>
      <c r="BF35" s="14" t="str">
        <f>IF(ISERROR(VLOOKUP($BC35,男子申込一覧表!$AS$5:$AY$207,3,0)),"",VLOOKUP($BC35,男子申込一覧表!$AS$5:$BB$207,10,0))</f>
        <v/>
      </c>
      <c r="BG35" s="14" t="str">
        <f>IF(ISERROR(VLOOKUP($BC35,男子申込一覧表!$AS$5:$AZ$207,3,0)),"",VLOOKUP($BC35,男子申込一覧表!$AS$5:$AZ$207,7,0))</f>
        <v/>
      </c>
      <c r="BH35" s="14" t="str">
        <f>IF(ISERROR(VLOOKUP($BC35,男子申込一覧表!$AS$5:$BM$207,3,0)),"",VLOOKUP($BC35,男子申込一覧表!$AS$5:$BM$207,14,0))</f>
        <v/>
      </c>
      <c r="BI35" s="14" t="str">
        <f>IF(ISERROR(VLOOKUP($BC35,男子申込一覧表!$AS$5:$BM$207,3,0)),"",VLOOKUP($BC35,男子申込一覧表!$AS$5:$BM$207,9,0))</f>
        <v/>
      </c>
      <c r="BJ35" s="14">
        <f t="shared" si="56"/>
        <v>0</v>
      </c>
      <c r="BK35" s="14">
        <f t="shared" si="56"/>
        <v>0</v>
      </c>
      <c r="BL35" s="14">
        <f t="shared" si="56"/>
        <v>0</v>
      </c>
      <c r="BM35" s="14">
        <f t="shared" si="56"/>
        <v>0</v>
      </c>
      <c r="BN35" s="14">
        <f t="shared" si="56"/>
        <v>0</v>
      </c>
      <c r="BO35" s="14">
        <f t="shared" si="56"/>
        <v>0</v>
      </c>
      <c r="BP35" s="14">
        <f t="shared" si="56"/>
        <v>0</v>
      </c>
      <c r="BQ35" s="14">
        <f t="shared" si="56"/>
        <v>0</v>
      </c>
      <c r="BR35" s="14">
        <f t="shared" si="56"/>
        <v>0</v>
      </c>
      <c r="BS35" s="14">
        <f t="shared" si="56"/>
        <v>0</v>
      </c>
      <c r="BT35" s="14">
        <f t="shared" si="56"/>
        <v>0</v>
      </c>
      <c r="BU35" s="14">
        <f t="shared" si="56"/>
        <v>0</v>
      </c>
    </row>
    <row r="36" spans="1:73" s="20" customFormat="1" ht="14.25" customHeight="1" x14ac:dyDescent="0.15">
      <c r="A36" s="122" t="str">
        <f t="shared" si="39"/>
        <v/>
      </c>
      <c r="B36" s="18" t="str">
        <f t="shared" si="0"/>
        <v/>
      </c>
      <c r="C36" s="47"/>
      <c r="D36" s="46"/>
      <c r="E36" s="133"/>
      <c r="F36" s="47"/>
      <c r="G36" s="46"/>
      <c r="H36" s="46"/>
      <c r="I36" s="46"/>
      <c r="J36" s="46"/>
      <c r="K36" s="29" t="str">
        <f t="shared" si="37"/>
        <v/>
      </c>
      <c r="L36" s="22" t="str">
        <f t="shared" si="1"/>
        <v/>
      </c>
      <c r="M36" s="22" t="str">
        <f t="shared" si="2"/>
        <v>999:99.99</v>
      </c>
      <c r="O36" s="21" t="str">
        <f t="shared" si="3"/>
        <v/>
      </c>
      <c r="P36" s="21">
        <f t="shared" si="4"/>
        <v>0</v>
      </c>
      <c r="Q36" s="21" t="str">
        <f t="shared" si="5"/>
        <v/>
      </c>
      <c r="R36" s="21" t="str">
        <f t="shared" si="6"/>
        <v/>
      </c>
      <c r="S36" s="21">
        <f t="shared" si="7"/>
        <v>0</v>
      </c>
      <c r="T36" s="21">
        <f t="shared" si="8"/>
        <v>0</v>
      </c>
      <c r="U36" s="21">
        <f t="shared" si="9"/>
        <v>0</v>
      </c>
      <c r="V36" s="21">
        <f t="shared" si="10"/>
        <v>0</v>
      </c>
      <c r="W36" s="21" t="str">
        <f t="shared" si="11"/>
        <v/>
      </c>
      <c r="X36" s="21" t="str">
        <f t="shared" si="12"/>
        <v/>
      </c>
      <c r="Y36" s="21">
        <f t="shared" si="13"/>
        <v>0</v>
      </c>
      <c r="Z36" s="21">
        <f t="shared" si="14"/>
        <v>0</v>
      </c>
      <c r="AA36" s="21">
        <f t="shared" si="15"/>
        <v>0</v>
      </c>
      <c r="AB36" s="21">
        <f t="shared" si="16"/>
        <v>0</v>
      </c>
      <c r="AC36" s="21">
        <f t="shared" si="17"/>
        <v>0</v>
      </c>
      <c r="AD36" s="21">
        <f t="shared" si="18"/>
        <v>0</v>
      </c>
      <c r="AE36" s="21">
        <f t="shared" si="19"/>
        <v>0</v>
      </c>
      <c r="AF36" s="21">
        <f t="shared" si="20"/>
        <v>0</v>
      </c>
      <c r="AG36" s="21">
        <f t="shared" si="21"/>
        <v>0</v>
      </c>
      <c r="AH36" s="50" t="str">
        <f t="shared" si="22"/>
        <v/>
      </c>
      <c r="AI36" s="50" t="str">
        <f t="shared" si="23"/>
        <v/>
      </c>
      <c r="AJ36" s="50" t="str">
        <f t="shared" si="24"/>
        <v/>
      </c>
      <c r="AK36" s="50" t="str">
        <f t="shared" si="25"/>
        <v/>
      </c>
      <c r="AL36" s="50">
        <f t="shared" si="40"/>
        <v>0</v>
      </c>
      <c r="AM36" s="50">
        <f t="shared" si="41"/>
        <v>0</v>
      </c>
      <c r="AN36" s="50">
        <f t="shared" si="42"/>
        <v>0</v>
      </c>
      <c r="AO36" s="50">
        <f t="shared" si="43"/>
        <v>0</v>
      </c>
      <c r="AP36" s="50">
        <f t="shared" si="30"/>
        <v>0</v>
      </c>
      <c r="AQ36" s="50" t="str">
        <f t="shared" si="38"/>
        <v/>
      </c>
      <c r="AR36" s="21">
        <f t="shared" si="31"/>
        <v>0</v>
      </c>
      <c r="AS36" s="21" t="str">
        <f t="shared" si="32"/>
        <v/>
      </c>
      <c r="AT36" s="21" t="str">
        <f t="shared" si="33"/>
        <v/>
      </c>
      <c r="AU36" s="21" t="str">
        <f t="shared" si="34"/>
        <v/>
      </c>
      <c r="AV36" s="21" t="str">
        <f t="shared" si="35"/>
        <v/>
      </c>
      <c r="AW36" s="14"/>
      <c r="AX36" s="14"/>
      <c r="AY36" s="20" t="s">
        <v>264</v>
      </c>
      <c r="BC36" s="14">
        <v>30</v>
      </c>
      <c r="BD36" s="14" t="str">
        <f>IF(ISERROR(VLOOKUP($BC36,男子申込一覧表!$AS$5:$AY$207,3,0)),"",VLOOKUP($BC36,男子申込一覧表!$AS$5:$AY$207,3,0))</f>
        <v/>
      </c>
      <c r="BE36" s="14" t="str">
        <f>IF(ISERROR(VLOOKUP($BC36,男子申込一覧表!$AS$5:$AY$207,3,0)),"",VLOOKUP($BC36,男子申込一覧表!$AS$5:$AY$207,4,0))</f>
        <v/>
      </c>
      <c r="BF36" s="14" t="str">
        <f>IF(ISERROR(VLOOKUP($BC36,男子申込一覧表!$AS$5:$AY$207,3,0)),"",VLOOKUP($BC36,男子申込一覧表!$AS$5:$BB$207,10,0))</f>
        <v/>
      </c>
      <c r="BG36" s="14" t="str">
        <f>IF(ISERROR(VLOOKUP($BC36,男子申込一覧表!$AS$5:$AZ$207,3,0)),"",VLOOKUP($BC36,男子申込一覧表!$AS$5:$AZ$207,7,0))</f>
        <v/>
      </c>
      <c r="BH36" s="14" t="str">
        <f>IF(ISERROR(VLOOKUP($BC36,男子申込一覧表!$AS$5:$BM$207,3,0)),"",VLOOKUP($BC36,男子申込一覧表!$AS$5:$BM$207,14,0))</f>
        <v/>
      </c>
      <c r="BI36" s="14" t="str">
        <f>IF(ISERROR(VLOOKUP($BC36,男子申込一覧表!$AS$5:$BM$207,3,0)),"",VLOOKUP($BC36,男子申込一覧表!$AS$5:$BM$207,9,0))</f>
        <v/>
      </c>
      <c r="BJ36" s="14">
        <f t="shared" si="56"/>
        <v>0</v>
      </c>
      <c r="BK36" s="14">
        <f t="shared" si="56"/>
        <v>0</v>
      </c>
      <c r="BL36" s="14">
        <f t="shared" si="56"/>
        <v>0</v>
      </c>
      <c r="BM36" s="14">
        <f t="shared" si="56"/>
        <v>0</v>
      </c>
      <c r="BN36" s="14">
        <f t="shared" si="56"/>
        <v>0</v>
      </c>
      <c r="BO36" s="14">
        <f t="shared" si="56"/>
        <v>0</v>
      </c>
      <c r="BP36" s="14">
        <f t="shared" si="56"/>
        <v>0</v>
      </c>
      <c r="BQ36" s="14">
        <f t="shared" si="56"/>
        <v>0</v>
      </c>
      <c r="BR36" s="14">
        <f t="shared" si="56"/>
        <v>0</v>
      </c>
      <c r="BS36" s="14">
        <f t="shared" si="56"/>
        <v>0</v>
      </c>
      <c r="BT36" s="14">
        <f t="shared" si="56"/>
        <v>0</v>
      </c>
      <c r="BU36" s="14">
        <f t="shared" si="56"/>
        <v>0</v>
      </c>
    </row>
    <row r="37" spans="1:73" s="19" customFormat="1" ht="14.25" customHeight="1" x14ac:dyDescent="0.15">
      <c r="A37" s="122" t="str">
        <f t="shared" si="39"/>
        <v/>
      </c>
      <c r="B37" s="18" t="str">
        <f t="shared" si="0"/>
        <v/>
      </c>
      <c r="C37" s="47"/>
      <c r="D37" s="46"/>
      <c r="E37" s="133"/>
      <c r="F37" s="47"/>
      <c r="G37" s="46"/>
      <c r="H37" s="46"/>
      <c r="I37" s="46"/>
      <c r="J37" s="46"/>
      <c r="K37" s="29" t="str">
        <f t="shared" si="37"/>
        <v/>
      </c>
      <c r="L37" s="22" t="str">
        <f t="shared" si="1"/>
        <v/>
      </c>
      <c r="M37" s="22" t="str">
        <f t="shared" si="2"/>
        <v>999:99.99</v>
      </c>
      <c r="O37" s="21" t="str">
        <f t="shared" si="3"/>
        <v/>
      </c>
      <c r="P37" s="21">
        <f t="shared" si="4"/>
        <v>0</v>
      </c>
      <c r="Q37" s="21" t="str">
        <f t="shared" si="5"/>
        <v/>
      </c>
      <c r="R37" s="21" t="str">
        <f t="shared" si="6"/>
        <v/>
      </c>
      <c r="S37" s="21">
        <f t="shared" si="7"/>
        <v>0</v>
      </c>
      <c r="T37" s="21">
        <f t="shared" si="8"/>
        <v>0</v>
      </c>
      <c r="U37" s="21">
        <f t="shared" si="9"/>
        <v>0</v>
      </c>
      <c r="V37" s="21">
        <f t="shared" si="10"/>
        <v>0</v>
      </c>
      <c r="W37" s="21" t="str">
        <f t="shared" si="11"/>
        <v/>
      </c>
      <c r="X37" s="21" t="str">
        <f t="shared" si="12"/>
        <v/>
      </c>
      <c r="Y37" s="21">
        <f t="shared" si="13"/>
        <v>0</v>
      </c>
      <c r="Z37" s="21">
        <f t="shared" si="14"/>
        <v>0</v>
      </c>
      <c r="AA37" s="21">
        <f t="shared" si="15"/>
        <v>0</v>
      </c>
      <c r="AB37" s="21">
        <f t="shared" si="16"/>
        <v>0</v>
      </c>
      <c r="AC37" s="21">
        <f t="shared" si="17"/>
        <v>0</v>
      </c>
      <c r="AD37" s="21">
        <f t="shared" si="18"/>
        <v>0</v>
      </c>
      <c r="AE37" s="21">
        <f t="shared" si="19"/>
        <v>0</v>
      </c>
      <c r="AF37" s="21">
        <f t="shared" si="20"/>
        <v>0</v>
      </c>
      <c r="AG37" s="21">
        <f t="shared" si="21"/>
        <v>0</v>
      </c>
      <c r="AH37" s="50" t="str">
        <f t="shared" si="22"/>
        <v/>
      </c>
      <c r="AI37" s="50" t="str">
        <f t="shared" si="23"/>
        <v/>
      </c>
      <c r="AJ37" s="50" t="str">
        <f t="shared" si="24"/>
        <v/>
      </c>
      <c r="AK37" s="50" t="str">
        <f t="shared" si="25"/>
        <v/>
      </c>
      <c r="AL37" s="50">
        <f t="shared" si="40"/>
        <v>0</v>
      </c>
      <c r="AM37" s="50">
        <f t="shared" si="41"/>
        <v>0</v>
      </c>
      <c r="AN37" s="50">
        <f t="shared" si="42"/>
        <v>0</v>
      </c>
      <c r="AO37" s="50">
        <f t="shared" si="43"/>
        <v>0</v>
      </c>
      <c r="AP37" s="50">
        <f t="shared" si="30"/>
        <v>0</v>
      </c>
      <c r="AQ37" s="50" t="str">
        <f t="shared" si="38"/>
        <v/>
      </c>
      <c r="AR37" s="21">
        <f t="shared" si="31"/>
        <v>0</v>
      </c>
      <c r="AS37" s="21" t="str">
        <f t="shared" si="32"/>
        <v/>
      </c>
      <c r="AT37" s="21" t="str">
        <f t="shared" si="33"/>
        <v/>
      </c>
      <c r="AU37" s="21" t="str">
        <f t="shared" si="34"/>
        <v/>
      </c>
      <c r="AV37" s="21" t="str">
        <f t="shared" si="35"/>
        <v/>
      </c>
      <c r="AW37" s="14"/>
      <c r="AX37" s="14"/>
      <c r="AY37" s="19" t="s">
        <v>265</v>
      </c>
      <c r="BC37" s="14">
        <v>31</v>
      </c>
      <c r="BD37" s="14" t="str">
        <f>IF(ISERROR(VLOOKUP($BC37,男子申込一覧表!$AS$5:$AY$207,3,0)),"",VLOOKUP($BC37,男子申込一覧表!$AS$5:$AY$207,3,0))</f>
        <v/>
      </c>
      <c r="BE37" s="14" t="str">
        <f>IF(ISERROR(VLOOKUP($BC37,男子申込一覧表!$AS$5:$AY$207,3,0)),"",VLOOKUP($BC37,男子申込一覧表!$AS$5:$AY$207,4,0))</f>
        <v/>
      </c>
      <c r="BF37" s="14" t="str">
        <f>IF(ISERROR(VLOOKUP($BC37,男子申込一覧表!$AS$5:$AY$207,3,0)),"",VLOOKUP($BC37,男子申込一覧表!$AS$5:$BB$207,10,0))</f>
        <v/>
      </c>
      <c r="BG37" s="14" t="str">
        <f>IF(ISERROR(VLOOKUP($BC37,男子申込一覧表!$AS$5:$AZ$207,3,0)),"",VLOOKUP($BC37,男子申込一覧表!$AS$5:$AZ$207,7,0))</f>
        <v/>
      </c>
      <c r="BH37" s="14" t="str">
        <f>IF(ISERROR(VLOOKUP($BC37,男子申込一覧表!$AS$5:$BM$207,3,0)),"",VLOOKUP($BC37,男子申込一覧表!$AS$5:$BM$207,14,0))</f>
        <v/>
      </c>
      <c r="BI37" s="14" t="str">
        <f>IF(ISERROR(VLOOKUP($BC37,男子申込一覧表!$AS$5:$BM$207,3,0)),"",VLOOKUP($BC37,男子申込一覧表!$AS$5:$BM$207,9,0))</f>
        <v/>
      </c>
      <c r="BJ37" s="14">
        <f t="shared" ref="BJ37:BU46" si="57">COUNTIF($AH$6:$AK$65,BJ$5&amp;$BD37)</f>
        <v>0</v>
      </c>
      <c r="BK37" s="14">
        <f t="shared" si="57"/>
        <v>0</v>
      </c>
      <c r="BL37" s="14">
        <f t="shared" si="57"/>
        <v>0</v>
      </c>
      <c r="BM37" s="14">
        <f t="shared" si="57"/>
        <v>0</v>
      </c>
      <c r="BN37" s="14">
        <f t="shared" si="57"/>
        <v>0</v>
      </c>
      <c r="BO37" s="14">
        <f t="shared" si="57"/>
        <v>0</v>
      </c>
      <c r="BP37" s="14">
        <f t="shared" si="57"/>
        <v>0</v>
      </c>
      <c r="BQ37" s="14">
        <f t="shared" si="57"/>
        <v>0</v>
      </c>
      <c r="BR37" s="14">
        <f t="shared" si="57"/>
        <v>0</v>
      </c>
      <c r="BS37" s="14">
        <f t="shared" si="57"/>
        <v>0</v>
      </c>
      <c r="BT37" s="14">
        <f t="shared" si="57"/>
        <v>0</v>
      </c>
      <c r="BU37" s="14">
        <f t="shared" si="57"/>
        <v>0</v>
      </c>
    </row>
    <row r="38" spans="1:73" ht="14.25" customHeight="1" x14ac:dyDescent="0.15">
      <c r="A38" s="122" t="str">
        <f t="shared" si="39"/>
        <v/>
      </c>
      <c r="B38" s="18" t="str">
        <f t="shared" si="0"/>
        <v/>
      </c>
      <c r="C38" s="47"/>
      <c r="D38" s="46"/>
      <c r="E38" s="133"/>
      <c r="F38" s="47"/>
      <c r="G38" s="46"/>
      <c r="H38" s="46"/>
      <c r="I38" s="46"/>
      <c r="J38" s="46"/>
      <c r="K38" s="29" t="str">
        <f t="shared" si="37"/>
        <v/>
      </c>
      <c r="L38" s="22" t="str">
        <f t="shared" si="1"/>
        <v/>
      </c>
      <c r="M38" s="22" t="str">
        <f t="shared" si="2"/>
        <v>999:99.99</v>
      </c>
      <c r="O38" s="21" t="str">
        <f t="shared" si="3"/>
        <v/>
      </c>
      <c r="P38" s="21">
        <f t="shared" si="4"/>
        <v>0</v>
      </c>
      <c r="Q38" s="21" t="str">
        <f t="shared" si="5"/>
        <v/>
      </c>
      <c r="R38" s="21" t="str">
        <f t="shared" si="6"/>
        <v/>
      </c>
      <c r="S38" s="21">
        <f t="shared" si="7"/>
        <v>0</v>
      </c>
      <c r="T38" s="21">
        <f t="shared" si="8"/>
        <v>0</v>
      </c>
      <c r="U38" s="21">
        <f t="shared" si="9"/>
        <v>0</v>
      </c>
      <c r="V38" s="21">
        <f t="shared" si="10"/>
        <v>0</v>
      </c>
      <c r="W38" s="21" t="str">
        <f t="shared" si="11"/>
        <v/>
      </c>
      <c r="X38" s="21" t="str">
        <f t="shared" si="12"/>
        <v/>
      </c>
      <c r="Y38" s="21">
        <f t="shared" si="13"/>
        <v>0</v>
      </c>
      <c r="Z38" s="21">
        <f t="shared" si="14"/>
        <v>0</v>
      </c>
      <c r="AA38" s="21">
        <f t="shared" si="15"/>
        <v>0</v>
      </c>
      <c r="AB38" s="21">
        <f t="shared" si="16"/>
        <v>0</v>
      </c>
      <c r="AC38" s="21">
        <f t="shared" si="17"/>
        <v>0</v>
      </c>
      <c r="AD38" s="21">
        <f t="shared" si="18"/>
        <v>0</v>
      </c>
      <c r="AE38" s="21">
        <f t="shared" si="19"/>
        <v>0</v>
      </c>
      <c r="AF38" s="21">
        <f t="shared" si="20"/>
        <v>0</v>
      </c>
      <c r="AG38" s="21">
        <f t="shared" si="21"/>
        <v>0</v>
      </c>
      <c r="AH38" s="50" t="str">
        <f t="shared" si="22"/>
        <v/>
      </c>
      <c r="AI38" s="50" t="str">
        <f t="shared" si="23"/>
        <v/>
      </c>
      <c r="AJ38" s="50" t="str">
        <f t="shared" si="24"/>
        <v/>
      </c>
      <c r="AK38" s="50" t="str">
        <f t="shared" si="25"/>
        <v/>
      </c>
      <c r="AL38" s="50">
        <f t="shared" si="40"/>
        <v>0</v>
      </c>
      <c r="AM38" s="50">
        <f t="shared" si="41"/>
        <v>0</v>
      </c>
      <c r="AN38" s="50">
        <f t="shared" si="42"/>
        <v>0</v>
      </c>
      <c r="AO38" s="50">
        <f t="shared" si="43"/>
        <v>0</v>
      </c>
      <c r="AP38" s="50">
        <f t="shared" si="30"/>
        <v>0</v>
      </c>
      <c r="AQ38" s="50" t="str">
        <f t="shared" si="38"/>
        <v/>
      </c>
      <c r="AR38" s="21">
        <f t="shared" si="31"/>
        <v>0</v>
      </c>
      <c r="AS38" s="21" t="str">
        <f t="shared" si="32"/>
        <v/>
      </c>
      <c r="AT38" s="21" t="str">
        <f t="shared" si="33"/>
        <v/>
      </c>
      <c r="AU38" s="21" t="str">
        <f t="shared" si="34"/>
        <v/>
      </c>
      <c r="AV38" s="21" t="str">
        <f t="shared" si="35"/>
        <v/>
      </c>
      <c r="AY38" s="20" t="s">
        <v>266</v>
      </c>
      <c r="BC38" s="14">
        <v>32</v>
      </c>
      <c r="BD38" s="14" t="str">
        <f>IF(ISERROR(VLOOKUP($BC38,男子申込一覧表!$AS$5:$AY$207,3,0)),"",VLOOKUP($BC38,男子申込一覧表!$AS$5:$AY$207,3,0))</f>
        <v/>
      </c>
      <c r="BE38" s="14" t="str">
        <f>IF(ISERROR(VLOOKUP($BC38,男子申込一覧表!$AS$5:$AY$207,3,0)),"",VLOOKUP($BC38,男子申込一覧表!$AS$5:$AY$207,4,0))</f>
        <v/>
      </c>
      <c r="BF38" s="14" t="str">
        <f>IF(ISERROR(VLOOKUP($BC38,男子申込一覧表!$AS$5:$AY$207,3,0)),"",VLOOKUP($BC38,男子申込一覧表!$AS$5:$BB$207,10,0))</f>
        <v/>
      </c>
      <c r="BG38" s="14" t="str">
        <f>IF(ISERROR(VLOOKUP($BC38,男子申込一覧表!$AS$5:$AZ$207,3,0)),"",VLOOKUP($BC38,男子申込一覧表!$AS$5:$AZ$207,7,0))</f>
        <v/>
      </c>
      <c r="BH38" s="14" t="str">
        <f>IF(ISERROR(VLOOKUP($BC38,男子申込一覧表!$AS$5:$BM$207,3,0)),"",VLOOKUP($BC38,男子申込一覧表!$AS$5:$BM$207,14,0))</f>
        <v/>
      </c>
      <c r="BI38" s="14" t="str">
        <f>IF(ISERROR(VLOOKUP($BC38,男子申込一覧表!$AS$5:$BM$207,3,0)),"",VLOOKUP($BC38,男子申込一覧表!$AS$5:$BM$207,9,0))</f>
        <v/>
      </c>
      <c r="BJ38" s="14">
        <f t="shared" si="57"/>
        <v>0</v>
      </c>
      <c r="BK38" s="14">
        <f t="shared" si="57"/>
        <v>0</v>
      </c>
      <c r="BL38" s="14">
        <f t="shared" si="57"/>
        <v>0</v>
      </c>
      <c r="BM38" s="14">
        <f t="shared" si="57"/>
        <v>0</v>
      </c>
      <c r="BN38" s="14">
        <f t="shared" si="57"/>
        <v>0</v>
      </c>
      <c r="BO38" s="14">
        <f t="shared" si="57"/>
        <v>0</v>
      </c>
      <c r="BP38" s="14">
        <f t="shared" si="57"/>
        <v>0</v>
      </c>
      <c r="BQ38" s="14">
        <f t="shared" si="57"/>
        <v>0</v>
      </c>
      <c r="BR38" s="14">
        <f t="shared" si="57"/>
        <v>0</v>
      </c>
      <c r="BS38" s="14">
        <f t="shared" si="57"/>
        <v>0</v>
      </c>
      <c r="BT38" s="14">
        <f t="shared" si="57"/>
        <v>0</v>
      </c>
      <c r="BU38" s="14">
        <f t="shared" si="57"/>
        <v>0</v>
      </c>
    </row>
    <row r="39" spans="1:73" ht="14.25" customHeight="1" x14ac:dyDescent="0.15">
      <c r="A39" s="122" t="str">
        <f t="shared" si="39"/>
        <v/>
      </c>
      <c r="B39" s="18" t="str">
        <f t="shared" si="0"/>
        <v/>
      </c>
      <c r="C39" s="47"/>
      <c r="D39" s="46"/>
      <c r="E39" s="133"/>
      <c r="F39" s="47"/>
      <c r="G39" s="46"/>
      <c r="H39" s="46"/>
      <c r="I39" s="46"/>
      <c r="J39" s="46"/>
      <c r="K39" s="29" t="str">
        <f t="shared" si="37"/>
        <v/>
      </c>
      <c r="L39" s="22" t="str">
        <f t="shared" si="1"/>
        <v/>
      </c>
      <c r="M39" s="22" t="str">
        <f t="shared" si="2"/>
        <v>999:99.99</v>
      </c>
      <c r="O39" s="21" t="str">
        <f t="shared" si="3"/>
        <v/>
      </c>
      <c r="P39" s="21">
        <f t="shared" si="4"/>
        <v>0</v>
      </c>
      <c r="Q39" s="21" t="str">
        <f t="shared" si="5"/>
        <v/>
      </c>
      <c r="R39" s="21" t="str">
        <f t="shared" si="6"/>
        <v/>
      </c>
      <c r="S39" s="21">
        <f t="shared" si="7"/>
        <v>0</v>
      </c>
      <c r="T39" s="21">
        <f t="shared" si="8"/>
        <v>0</v>
      </c>
      <c r="U39" s="21">
        <f t="shared" si="9"/>
        <v>0</v>
      </c>
      <c r="V39" s="21">
        <f t="shared" si="10"/>
        <v>0</v>
      </c>
      <c r="W39" s="21" t="str">
        <f t="shared" si="11"/>
        <v/>
      </c>
      <c r="X39" s="21" t="str">
        <f t="shared" si="12"/>
        <v/>
      </c>
      <c r="Y39" s="21">
        <f t="shared" si="13"/>
        <v>0</v>
      </c>
      <c r="Z39" s="21">
        <f t="shared" si="14"/>
        <v>0</v>
      </c>
      <c r="AA39" s="21">
        <f t="shared" si="15"/>
        <v>0</v>
      </c>
      <c r="AB39" s="21">
        <f t="shared" si="16"/>
        <v>0</v>
      </c>
      <c r="AC39" s="21">
        <f t="shared" si="17"/>
        <v>0</v>
      </c>
      <c r="AD39" s="21">
        <f t="shared" si="18"/>
        <v>0</v>
      </c>
      <c r="AE39" s="21">
        <f t="shared" si="19"/>
        <v>0</v>
      </c>
      <c r="AF39" s="21">
        <f t="shared" si="20"/>
        <v>0</v>
      </c>
      <c r="AG39" s="21">
        <f t="shared" si="21"/>
        <v>0</v>
      </c>
      <c r="AH39" s="50" t="str">
        <f t="shared" si="22"/>
        <v/>
      </c>
      <c r="AI39" s="50" t="str">
        <f t="shared" si="23"/>
        <v/>
      </c>
      <c r="AJ39" s="50" t="str">
        <f t="shared" si="24"/>
        <v/>
      </c>
      <c r="AK39" s="50" t="str">
        <f t="shared" si="25"/>
        <v/>
      </c>
      <c r="AL39" s="50">
        <f t="shared" si="40"/>
        <v>0</v>
      </c>
      <c r="AM39" s="50">
        <f t="shared" si="41"/>
        <v>0</v>
      </c>
      <c r="AN39" s="50">
        <f t="shared" si="42"/>
        <v>0</v>
      </c>
      <c r="AO39" s="50">
        <f t="shared" si="43"/>
        <v>0</v>
      </c>
      <c r="AP39" s="50">
        <f t="shared" si="30"/>
        <v>0</v>
      </c>
      <c r="AQ39" s="50" t="str">
        <f t="shared" si="38"/>
        <v/>
      </c>
      <c r="AR39" s="21">
        <f t="shared" si="31"/>
        <v>0</v>
      </c>
      <c r="AS39" s="21" t="str">
        <f t="shared" si="32"/>
        <v/>
      </c>
      <c r="AT39" s="21" t="str">
        <f t="shared" si="33"/>
        <v/>
      </c>
      <c r="AU39" s="21" t="str">
        <f t="shared" si="34"/>
        <v/>
      </c>
      <c r="AV39" s="21" t="str">
        <f t="shared" si="35"/>
        <v/>
      </c>
      <c r="AY39" s="20"/>
      <c r="BC39" s="14">
        <v>33</v>
      </c>
      <c r="BD39" s="14" t="str">
        <f>IF(ISERROR(VLOOKUP($BC39,男子申込一覧表!$AS$5:$AY$207,3,0)),"",VLOOKUP($BC39,男子申込一覧表!$AS$5:$AY$207,3,0))</f>
        <v/>
      </c>
      <c r="BE39" s="14" t="str">
        <f>IF(ISERROR(VLOOKUP($BC39,男子申込一覧表!$AS$5:$AY$207,3,0)),"",VLOOKUP($BC39,男子申込一覧表!$AS$5:$AY$207,4,0))</f>
        <v/>
      </c>
      <c r="BF39" s="14" t="str">
        <f>IF(ISERROR(VLOOKUP($BC39,男子申込一覧表!$AS$5:$AY$207,3,0)),"",VLOOKUP($BC39,男子申込一覧表!$AS$5:$BB$207,10,0))</f>
        <v/>
      </c>
      <c r="BG39" s="14" t="str">
        <f>IF(ISERROR(VLOOKUP($BC39,男子申込一覧表!$AS$5:$AZ$207,3,0)),"",VLOOKUP($BC39,男子申込一覧表!$AS$5:$AZ$207,7,0))</f>
        <v/>
      </c>
      <c r="BH39" s="14" t="str">
        <f>IF(ISERROR(VLOOKUP($BC39,男子申込一覧表!$AS$5:$BM$207,3,0)),"",VLOOKUP($BC39,男子申込一覧表!$AS$5:$BM$207,14,0))</f>
        <v/>
      </c>
      <c r="BI39" s="14" t="str">
        <f>IF(ISERROR(VLOOKUP($BC39,男子申込一覧表!$AS$5:$BM$207,3,0)),"",VLOOKUP($BC39,男子申込一覧表!$AS$5:$BM$207,9,0))</f>
        <v/>
      </c>
      <c r="BJ39" s="14">
        <f t="shared" si="57"/>
        <v>0</v>
      </c>
      <c r="BK39" s="14">
        <f t="shared" si="57"/>
        <v>0</v>
      </c>
      <c r="BL39" s="14">
        <f t="shared" si="57"/>
        <v>0</v>
      </c>
      <c r="BM39" s="14">
        <f t="shared" si="57"/>
        <v>0</v>
      </c>
      <c r="BN39" s="14">
        <f t="shared" si="57"/>
        <v>0</v>
      </c>
      <c r="BO39" s="14">
        <f t="shared" si="57"/>
        <v>0</v>
      </c>
      <c r="BP39" s="14">
        <f t="shared" si="57"/>
        <v>0</v>
      </c>
      <c r="BQ39" s="14">
        <f t="shared" si="57"/>
        <v>0</v>
      </c>
      <c r="BR39" s="14">
        <f t="shared" si="57"/>
        <v>0</v>
      </c>
      <c r="BS39" s="14">
        <f t="shared" si="57"/>
        <v>0</v>
      </c>
      <c r="BT39" s="14">
        <f t="shared" si="57"/>
        <v>0</v>
      </c>
      <c r="BU39" s="14">
        <f t="shared" si="57"/>
        <v>0</v>
      </c>
    </row>
    <row r="40" spans="1:73" ht="14.25" customHeight="1" x14ac:dyDescent="0.15">
      <c r="A40" s="122" t="str">
        <f t="shared" si="39"/>
        <v/>
      </c>
      <c r="B40" s="18" t="str">
        <f t="shared" si="0"/>
        <v/>
      </c>
      <c r="C40" s="47"/>
      <c r="D40" s="46"/>
      <c r="E40" s="133"/>
      <c r="F40" s="47"/>
      <c r="G40" s="46"/>
      <c r="H40" s="46"/>
      <c r="I40" s="46"/>
      <c r="J40" s="46"/>
      <c r="K40" s="29" t="str">
        <f t="shared" si="37"/>
        <v/>
      </c>
      <c r="L40" s="22" t="str">
        <f t="shared" si="1"/>
        <v/>
      </c>
      <c r="M40" s="22" t="str">
        <f t="shared" si="2"/>
        <v>999:99.99</v>
      </c>
      <c r="O40" s="21" t="str">
        <f t="shared" si="3"/>
        <v/>
      </c>
      <c r="P40" s="21">
        <f t="shared" si="4"/>
        <v>0</v>
      </c>
      <c r="Q40" s="21" t="str">
        <f t="shared" si="5"/>
        <v/>
      </c>
      <c r="R40" s="21" t="str">
        <f t="shared" si="6"/>
        <v/>
      </c>
      <c r="S40" s="21">
        <f t="shared" si="7"/>
        <v>0</v>
      </c>
      <c r="T40" s="21">
        <f t="shared" si="8"/>
        <v>0</v>
      </c>
      <c r="U40" s="21">
        <f t="shared" si="9"/>
        <v>0</v>
      </c>
      <c r="V40" s="21">
        <f t="shared" si="10"/>
        <v>0</v>
      </c>
      <c r="W40" s="21" t="str">
        <f t="shared" si="11"/>
        <v/>
      </c>
      <c r="X40" s="21" t="str">
        <f t="shared" si="12"/>
        <v/>
      </c>
      <c r="Y40" s="21">
        <f t="shared" si="13"/>
        <v>0</v>
      </c>
      <c r="Z40" s="21">
        <f t="shared" si="14"/>
        <v>0</v>
      </c>
      <c r="AA40" s="21">
        <f t="shared" si="15"/>
        <v>0</v>
      </c>
      <c r="AB40" s="21">
        <f t="shared" si="16"/>
        <v>0</v>
      </c>
      <c r="AC40" s="21">
        <f t="shared" si="17"/>
        <v>0</v>
      </c>
      <c r="AD40" s="21">
        <f t="shared" si="18"/>
        <v>0</v>
      </c>
      <c r="AE40" s="21">
        <f t="shared" si="19"/>
        <v>0</v>
      </c>
      <c r="AF40" s="21">
        <f t="shared" si="20"/>
        <v>0</v>
      </c>
      <c r="AG40" s="21">
        <f t="shared" si="21"/>
        <v>0</v>
      </c>
      <c r="AH40" s="50" t="str">
        <f t="shared" si="22"/>
        <v/>
      </c>
      <c r="AI40" s="50" t="str">
        <f t="shared" si="23"/>
        <v/>
      </c>
      <c r="AJ40" s="50" t="str">
        <f t="shared" si="24"/>
        <v/>
      </c>
      <c r="AK40" s="50" t="str">
        <f t="shared" si="25"/>
        <v/>
      </c>
      <c r="AL40" s="50">
        <f t="shared" si="40"/>
        <v>0</v>
      </c>
      <c r="AM40" s="50">
        <f t="shared" si="41"/>
        <v>0</v>
      </c>
      <c r="AN40" s="50">
        <f t="shared" si="42"/>
        <v>0</v>
      </c>
      <c r="AO40" s="50">
        <f t="shared" si="43"/>
        <v>0</v>
      </c>
      <c r="AP40" s="50">
        <f t="shared" si="30"/>
        <v>0</v>
      </c>
      <c r="AQ40" s="50" t="str">
        <f t="shared" si="38"/>
        <v/>
      </c>
      <c r="AR40" s="21">
        <f t="shared" si="31"/>
        <v>0</v>
      </c>
      <c r="AS40" s="21" t="str">
        <f t="shared" si="32"/>
        <v/>
      </c>
      <c r="AT40" s="21" t="str">
        <f t="shared" si="33"/>
        <v/>
      </c>
      <c r="AU40" s="21" t="str">
        <f t="shared" si="34"/>
        <v/>
      </c>
      <c r="AV40" s="21" t="str">
        <f t="shared" si="35"/>
        <v/>
      </c>
      <c r="AY40" s="20"/>
      <c r="BC40" s="14">
        <v>34</v>
      </c>
      <c r="BD40" s="14" t="str">
        <f>IF(ISERROR(VLOOKUP($BC40,男子申込一覧表!$AS$5:$AY$207,3,0)),"",VLOOKUP($BC40,男子申込一覧表!$AS$5:$AY$207,3,0))</f>
        <v/>
      </c>
      <c r="BE40" s="14" t="str">
        <f>IF(ISERROR(VLOOKUP($BC40,男子申込一覧表!$AS$5:$AY$207,3,0)),"",VLOOKUP($BC40,男子申込一覧表!$AS$5:$AY$207,4,0))</f>
        <v/>
      </c>
      <c r="BF40" s="14" t="str">
        <f>IF(ISERROR(VLOOKUP($BC40,男子申込一覧表!$AS$5:$AY$207,3,0)),"",VLOOKUP($BC40,男子申込一覧表!$AS$5:$BB$207,10,0))</f>
        <v/>
      </c>
      <c r="BG40" s="14" t="str">
        <f>IF(ISERROR(VLOOKUP($BC40,男子申込一覧表!$AS$5:$AZ$207,3,0)),"",VLOOKUP($BC40,男子申込一覧表!$AS$5:$AZ$207,7,0))</f>
        <v/>
      </c>
      <c r="BH40" s="14" t="str">
        <f>IF(ISERROR(VLOOKUP($BC40,男子申込一覧表!$AS$5:$BM$207,3,0)),"",VLOOKUP($BC40,男子申込一覧表!$AS$5:$BM$207,14,0))</f>
        <v/>
      </c>
      <c r="BI40" s="14" t="str">
        <f>IF(ISERROR(VLOOKUP($BC40,男子申込一覧表!$AS$5:$BM$207,3,0)),"",VLOOKUP($BC40,男子申込一覧表!$AS$5:$BM$207,9,0))</f>
        <v/>
      </c>
      <c r="BJ40" s="14">
        <f t="shared" si="57"/>
        <v>0</v>
      </c>
      <c r="BK40" s="14">
        <f t="shared" si="57"/>
        <v>0</v>
      </c>
      <c r="BL40" s="14">
        <f t="shared" si="57"/>
        <v>0</v>
      </c>
      <c r="BM40" s="14">
        <f t="shared" si="57"/>
        <v>0</v>
      </c>
      <c r="BN40" s="14">
        <f t="shared" si="57"/>
        <v>0</v>
      </c>
      <c r="BO40" s="14">
        <f t="shared" si="57"/>
        <v>0</v>
      </c>
      <c r="BP40" s="14">
        <f t="shared" si="57"/>
        <v>0</v>
      </c>
      <c r="BQ40" s="14">
        <f t="shared" si="57"/>
        <v>0</v>
      </c>
      <c r="BR40" s="14">
        <f t="shared" si="57"/>
        <v>0</v>
      </c>
      <c r="BS40" s="14">
        <f t="shared" si="57"/>
        <v>0</v>
      </c>
      <c r="BT40" s="14">
        <f t="shared" si="57"/>
        <v>0</v>
      </c>
      <c r="BU40" s="14">
        <f t="shared" si="57"/>
        <v>0</v>
      </c>
    </row>
    <row r="41" spans="1:73" ht="14.25" customHeight="1" x14ac:dyDescent="0.15">
      <c r="A41" s="122" t="str">
        <f t="shared" si="39"/>
        <v/>
      </c>
      <c r="B41" s="18" t="str">
        <f t="shared" si="0"/>
        <v/>
      </c>
      <c r="C41" s="47"/>
      <c r="D41" s="46"/>
      <c r="E41" s="133"/>
      <c r="F41" s="47"/>
      <c r="G41" s="46"/>
      <c r="H41" s="46"/>
      <c r="I41" s="46"/>
      <c r="J41" s="46"/>
      <c r="K41" s="29" t="str">
        <f t="shared" si="37"/>
        <v/>
      </c>
      <c r="L41" s="22" t="str">
        <f t="shared" si="1"/>
        <v/>
      </c>
      <c r="M41" s="22" t="str">
        <f t="shared" si="2"/>
        <v>999:99.99</v>
      </c>
      <c r="O41" s="21" t="str">
        <f t="shared" si="3"/>
        <v/>
      </c>
      <c r="P41" s="21">
        <f t="shared" si="4"/>
        <v>0</v>
      </c>
      <c r="Q41" s="21" t="str">
        <f t="shared" si="5"/>
        <v/>
      </c>
      <c r="R41" s="21" t="str">
        <f t="shared" si="6"/>
        <v/>
      </c>
      <c r="S41" s="21">
        <f t="shared" si="7"/>
        <v>0</v>
      </c>
      <c r="T41" s="21">
        <f t="shared" si="8"/>
        <v>0</v>
      </c>
      <c r="U41" s="21">
        <f t="shared" si="9"/>
        <v>0</v>
      </c>
      <c r="V41" s="21">
        <f t="shared" si="10"/>
        <v>0</v>
      </c>
      <c r="W41" s="21" t="str">
        <f t="shared" si="11"/>
        <v/>
      </c>
      <c r="X41" s="21" t="str">
        <f t="shared" si="12"/>
        <v/>
      </c>
      <c r="Y41" s="21">
        <f t="shared" si="13"/>
        <v>0</v>
      </c>
      <c r="Z41" s="21">
        <f t="shared" si="14"/>
        <v>0</v>
      </c>
      <c r="AA41" s="21">
        <f t="shared" si="15"/>
        <v>0</v>
      </c>
      <c r="AB41" s="21">
        <f t="shared" si="16"/>
        <v>0</v>
      </c>
      <c r="AC41" s="21">
        <f t="shared" si="17"/>
        <v>0</v>
      </c>
      <c r="AD41" s="21">
        <f t="shared" si="18"/>
        <v>0</v>
      </c>
      <c r="AE41" s="21">
        <f t="shared" si="19"/>
        <v>0</v>
      </c>
      <c r="AF41" s="21">
        <f t="shared" si="20"/>
        <v>0</v>
      </c>
      <c r="AG41" s="21">
        <f t="shared" si="21"/>
        <v>0</v>
      </c>
      <c r="AH41" s="50" t="str">
        <f t="shared" si="22"/>
        <v/>
      </c>
      <c r="AI41" s="50" t="str">
        <f t="shared" si="23"/>
        <v/>
      </c>
      <c r="AJ41" s="50" t="str">
        <f t="shared" si="24"/>
        <v/>
      </c>
      <c r="AK41" s="50" t="str">
        <f t="shared" si="25"/>
        <v/>
      </c>
      <c r="AL41" s="50">
        <f t="shared" si="40"/>
        <v>0</v>
      </c>
      <c r="AM41" s="50">
        <f t="shared" si="41"/>
        <v>0</v>
      </c>
      <c r="AN41" s="50">
        <f t="shared" si="42"/>
        <v>0</v>
      </c>
      <c r="AO41" s="50">
        <f t="shared" si="43"/>
        <v>0</v>
      </c>
      <c r="AP41" s="50">
        <f t="shared" si="30"/>
        <v>0</v>
      </c>
      <c r="AQ41" s="50" t="str">
        <f t="shared" si="38"/>
        <v/>
      </c>
      <c r="AR41" s="21">
        <f t="shared" si="31"/>
        <v>0</v>
      </c>
      <c r="AS41" s="21" t="str">
        <f t="shared" si="32"/>
        <v/>
      </c>
      <c r="AT41" s="21" t="str">
        <f t="shared" si="33"/>
        <v/>
      </c>
      <c r="AU41" s="21" t="str">
        <f t="shared" si="34"/>
        <v/>
      </c>
      <c r="AV41" s="21" t="str">
        <f t="shared" si="35"/>
        <v/>
      </c>
      <c r="AW41" s="20"/>
      <c r="AY41" s="20"/>
      <c r="BC41" s="14">
        <v>35</v>
      </c>
      <c r="BD41" s="14" t="str">
        <f>IF(ISERROR(VLOOKUP($BC41,男子申込一覧表!$AS$5:$AY$207,3,0)),"",VLOOKUP($BC41,男子申込一覧表!$AS$5:$AY$207,3,0))</f>
        <v/>
      </c>
      <c r="BE41" s="14" t="str">
        <f>IF(ISERROR(VLOOKUP($BC41,男子申込一覧表!$AS$5:$AY$207,3,0)),"",VLOOKUP($BC41,男子申込一覧表!$AS$5:$AY$207,4,0))</f>
        <v/>
      </c>
      <c r="BF41" s="14" t="str">
        <f>IF(ISERROR(VLOOKUP($BC41,男子申込一覧表!$AS$5:$AY$207,3,0)),"",VLOOKUP($BC41,男子申込一覧表!$AS$5:$BB$207,10,0))</f>
        <v/>
      </c>
      <c r="BG41" s="14" t="str">
        <f>IF(ISERROR(VLOOKUP($BC41,男子申込一覧表!$AS$5:$AZ$207,3,0)),"",VLOOKUP($BC41,男子申込一覧表!$AS$5:$AZ$207,7,0))</f>
        <v/>
      </c>
      <c r="BH41" s="14" t="str">
        <f>IF(ISERROR(VLOOKUP($BC41,男子申込一覧表!$AS$5:$BM$207,3,0)),"",VLOOKUP($BC41,男子申込一覧表!$AS$5:$BM$207,14,0))</f>
        <v/>
      </c>
      <c r="BI41" s="14" t="str">
        <f>IF(ISERROR(VLOOKUP($BC41,男子申込一覧表!$AS$5:$BM$207,3,0)),"",VLOOKUP($BC41,男子申込一覧表!$AS$5:$BM$207,9,0))</f>
        <v/>
      </c>
      <c r="BJ41" s="14">
        <f t="shared" si="57"/>
        <v>0</v>
      </c>
      <c r="BK41" s="14">
        <f t="shared" si="57"/>
        <v>0</v>
      </c>
      <c r="BL41" s="14">
        <f t="shared" si="57"/>
        <v>0</v>
      </c>
      <c r="BM41" s="14">
        <f t="shared" si="57"/>
        <v>0</v>
      </c>
      <c r="BN41" s="14">
        <f t="shared" si="57"/>
        <v>0</v>
      </c>
      <c r="BO41" s="14">
        <f t="shared" si="57"/>
        <v>0</v>
      </c>
      <c r="BP41" s="14">
        <f t="shared" si="57"/>
        <v>0</v>
      </c>
      <c r="BQ41" s="14">
        <f t="shared" si="57"/>
        <v>0</v>
      </c>
      <c r="BR41" s="14">
        <f t="shared" si="57"/>
        <v>0</v>
      </c>
      <c r="BS41" s="14">
        <f t="shared" si="57"/>
        <v>0</v>
      </c>
      <c r="BT41" s="14">
        <f t="shared" si="57"/>
        <v>0</v>
      </c>
      <c r="BU41" s="14">
        <f t="shared" si="57"/>
        <v>0</v>
      </c>
    </row>
    <row r="42" spans="1:73" ht="14.25" customHeight="1" x14ac:dyDescent="0.15">
      <c r="A42" s="122" t="str">
        <f t="shared" si="39"/>
        <v/>
      </c>
      <c r="B42" s="18" t="str">
        <f t="shared" si="0"/>
        <v/>
      </c>
      <c r="C42" s="47"/>
      <c r="D42" s="46"/>
      <c r="E42" s="133"/>
      <c r="F42" s="47"/>
      <c r="G42" s="46"/>
      <c r="H42" s="46"/>
      <c r="I42" s="46"/>
      <c r="J42" s="46"/>
      <c r="K42" s="29" t="str">
        <f t="shared" si="37"/>
        <v/>
      </c>
      <c r="L42" s="22" t="str">
        <f t="shared" si="1"/>
        <v/>
      </c>
      <c r="M42" s="22" t="str">
        <f t="shared" si="2"/>
        <v>999:99.99</v>
      </c>
      <c r="O42" s="21" t="str">
        <f t="shared" si="3"/>
        <v/>
      </c>
      <c r="P42" s="21">
        <f t="shared" si="4"/>
        <v>0</v>
      </c>
      <c r="Q42" s="21" t="str">
        <f t="shared" si="5"/>
        <v/>
      </c>
      <c r="R42" s="21" t="str">
        <f t="shared" si="6"/>
        <v/>
      </c>
      <c r="S42" s="21">
        <f t="shared" si="7"/>
        <v>0</v>
      </c>
      <c r="T42" s="21">
        <f t="shared" si="8"/>
        <v>0</v>
      </c>
      <c r="U42" s="21">
        <f t="shared" si="9"/>
        <v>0</v>
      </c>
      <c r="V42" s="21">
        <f t="shared" si="10"/>
        <v>0</v>
      </c>
      <c r="W42" s="21" t="str">
        <f t="shared" si="11"/>
        <v/>
      </c>
      <c r="X42" s="21" t="str">
        <f t="shared" si="12"/>
        <v/>
      </c>
      <c r="Y42" s="21">
        <f t="shared" si="13"/>
        <v>0</v>
      </c>
      <c r="Z42" s="21">
        <f t="shared" si="14"/>
        <v>0</v>
      </c>
      <c r="AA42" s="21">
        <f t="shared" si="15"/>
        <v>0</v>
      </c>
      <c r="AB42" s="21">
        <f t="shared" si="16"/>
        <v>0</v>
      </c>
      <c r="AC42" s="21">
        <f t="shared" si="17"/>
        <v>0</v>
      </c>
      <c r="AD42" s="21">
        <f t="shared" si="18"/>
        <v>0</v>
      </c>
      <c r="AE42" s="21">
        <f t="shared" si="19"/>
        <v>0</v>
      </c>
      <c r="AF42" s="21">
        <f t="shared" si="20"/>
        <v>0</v>
      </c>
      <c r="AG42" s="21">
        <f t="shared" si="21"/>
        <v>0</v>
      </c>
      <c r="AH42" s="50" t="str">
        <f t="shared" si="22"/>
        <v/>
      </c>
      <c r="AI42" s="50" t="str">
        <f t="shared" si="23"/>
        <v/>
      </c>
      <c r="AJ42" s="50" t="str">
        <f t="shared" si="24"/>
        <v/>
      </c>
      <c r="AK42" s="50" t="str">
        <f t="shared" si="25"/>
        <v/>
      </c>
      <c r="AL42" s="50">
        <f t="shared" ref="AL42:AL65" si="58">IF(G42="",0,VLOOKUP(G42,$BD$7:$BU$106,$O42+6,0))</f>
        <v>0</v>
      </c>
      <c r="AM42" s="50">
        <f t="shared" ref="AM42:AM65" si="59">IF(H42="",0,VLOOKUP(H42,$BD$7:$BU$106,$O42+6,0))</f>
        <v>0</v>
      </c>
      <c r="AN42" s="50">
        <f t="shared" ref="AN42:AN65" si="60">IF(I42="",0,VLOOKUP(I42,$BD$7:$BU$106,$O42+6,0))</f>
        <v>0</v>
      </c>
      <c r="AO42" s="50">
        <f t="shared" ref="AO42:AO65" si="61">IF(J42="",0,VLOOKUP(J42,$BD$7:$BU$106,$O42+6,0))</f>
        <v>0</v>
      </c>
      <c r="AP42" s="50">
        <f t="shared" si="30"/>
        <v>0</v>
      </c>
      <c r="AQ42" s="50" t="str">
        <f t="shared" si="38"/>
        <v/>
      </c>
      <c r="AR42" s="21">
        <f t="shared" si="31"/>
        <v>0</v>
      </c>
      <c r="AS42" s="21" t="str">
        <f t="shared" si="32"/>
        <v/>
      </c>
      <c r="AT42" s="21" t="str">
        <f t="shared" si="33"/>
        <v/>
      </c>
      <c r="AU42" s="21" t="str">
        <f t="shared" si="34"/>
        <v/>
      </c>
      <c r="AV42" s="21" t="str">
        <f t="shared" si="35"/>
        <v/>
      </c>
      <c r="AW42" s="19"/>
      <c r="AX42" s="20"/>
      <c r="BC42" s="14">
        <v>36</v>
      </c>
      <c r="BD42" s="14" t="str">
        <f>IF(ISERROR(VLOOKUP($BC42,男子申込一覧表!$AS$5:$AY$207,3,0)),"",VLOOKUP($BC42,男子申込一覧表!$AS$5:$AY$207,3,0))</f>
        <v/>
      </c>
      <c r="BE42" s="14" t="str">
        <f>IF(ISERROR(VLOOKUP($BC42,男子申込一覧表!$AS$5:$AY$207,3,0)),"",VLOOKUP($BC42,男子申込一覧表!$AS$5:$AY$207,4,0))</f>
        <v/>
      </c>
      <c r="BF42" s="14" t="str">
        <f>IF(ISERROR(VLOOKUP($BC42,男子申込一覧表!$AS$5:$AY$207,3,0)),"",VLOOKUP($BC42,男子申込一覧表!$AS$5:$BB$207,10,0))</f>
        <v/>
      </c>
      <c r="BG42" s="14" t="str">
        <f>IF(ISERROR(VLOOKUP($BC42,男子申込一覧表!$AS$5:$AZ$207,3,0)),"",VLOOKUP($BC42,男子申込一覧表!$AS$5:$AZ$207,7,0))</f>
        <v/>
      </c>
      <c r="BH42" s="14" t="str">
        <f>IF(ISERROR(VLOOKUP($BC42,男子申込一覧表!$AS$5:$BM$207,3,0)),"",VLOOKUP($BC42,男子申込一覧表!$AS$5:$BM$207,14,0))</f>
        <v/>
      </c>
      <c r="BI42" s="14" t="str">
        <f>IF(ISERROR(VLOOKUP($BC42,男子申込一覧表!$AS$5:$BM$207,3,0)),"",VLOOKUP($BC42,男子申込一覧表!$AS$5:$BM$207,9,0))</f>
        <v/>
      </c>
      <c r="BJ42" s="14">
        <f t="shared" si="57"/>
        <v>0</v>
      </c>
      <c r="BK42" s="14">
        <f t="shared" si="57"/>
        <v>0</v>
      </c>
      <c r="BL42" s="14">
        <f t="shared" si="57"/>
        <v>0</v>
      </c>
      <c r="BM42" s="14">
        <f t="shared" si="57"/>
        <v>0</v>
      </c>
      <c r="BN42" s="14">
        <f t="shared" si="57"/>
        <v>0</v>
      </c>
      <c r="BO42" s="14">
        <f t="shared" si="57"/>
        <v>0</v>
      </c>
      <c r="BP42" s="14">
        <f t="shared" si="57"/>
        <v>0</v>
      </c>
      <c r="BQ42" s="14">
        <f t="shared" si="57"/>
        <v>0</v>
      </c>
      <c r="BR42" s="14">
        <f t="shared" si="57"/>
        <v>0</v>
      </c>
      <c r="BS42" s="14">
        <f t="shared" si="57"/>
        <v>0</v>
      </c>
      <c r="BT42" s="14">
        <f t="shared" si="57"/>
        <v>0</v>
      </c>
      <c r="BU42" s="14">
        <f t="shared" si="57"/>
        <v>0</v>
      </c>
    </row>
    <row r="43" spans="1:73" ht="14.25" customHeight="1" x14ac:dyDescent="0.15">
      <c r="A43" s="122" t="str">
        <f t="shared" si="39"/>
        <v/>
      </c>
      <c r="B43" s="18" t="str">
        <f t="shared" si="0"/>
        <v/>
      </c>
      <c r="C43" s="47"/>
      <c r="D43" s="46"/>
      <c r="E43" s="133"/>
      <c r="F43" s="47"/>
      <c r="G43" s="46"/>
      <c r="H43" s="46"/>
      <c r="I43" s="46"/>
      <c r="J43" s="46"/>
      <c r="K43" s="29" t="str">
        <f t="shared" si="37"/>
        <v/>
      </c>
      <c r="L43" s="22" t="str">
        <f t="shared" si="1"/>
        <v/>
      </c>
      <c r="M43" s="22" t="str">
        <f t="shared" si="2"/>
        <v>999:99.99</v>
      </c>
      <c r="O43" s="21" t="str">
        <f t="shared" si="3"/>
        <v/>
      </c>
      <c r="P43" s="21">
        <f t="shared" si="4"/>
        <v>0</v>
      </c>
      <c r="Q43" s="21" t="str">
        <f t="shared" si="5"/>
        <v/>
      </c>
      <c r="R43" s="21" t="str">
        <f t="shared" si="6"/>
        <v/>
      </c>
      <c r="S43" s="21">
        <f t="shared" si="7"/>
        <v>0</v>
      </c>
      <c r="T43" s="21">
        <f t="shared" si="8"/>
        <v>0</v>
      </c>
      <c r="U43" s="21">
        <f t="shared" si="9"/>
        <v>0</v>
      </c>
      <c r="V43" s="21">
        <f t="shared" si="10"/>
        <v>0</v>
      </c>
      <c r="W43" s="21" t="str">
        <f t="shared" si="11"/>
        <v/>
      </c>
      <c r="X43" s="21" t="str">
        <f t="shared" si="12"/>
        <v/>
      </c>
      <c r="Y43" s="21">
        <f t="shared" si="13"/>
        <v>0</v>
      </c>
      <c r="Z43" s="21">
        <f t="shared" si="14"/>
        <v>0</v>
      </c>
      <c r="AA43" s="21">
        <f t="shared" si="15"/>
        <v>0</v>
      </c>
      <c r="AB43" s="21">
        <f t="shared" si="16"/>
        <v>0</v>
      </c>
      <c r="AC43" s="21">
        <f t="shared" si="17"/>
        <v>0</v>
      </c>
      <c r="AD43" s="21">
        <f t="shared" si="18"/>
        <v>0</v>
      </c>
      <c r="AE43" s="21">
        <f t="shared" si="19"/>
        <v>0</v>
      </c>
      <c r="AF43" s="21">
        <f t="shared" si="20"/>
        <v>0</v>
      </c>
      <c r="AG43" s="21">
        <f t="shared" si="21"/>
        <v>0</v>
      </c>
      <c r="AH43" s="50" t="str">
        <f t="shared" si="22"/>
        <v/>
      </c>
      <c r="AI43" s="50" t="str">
        <f t="shared" si="23"/>
        <v/>
      </c>
      <c r="AJ43" s="50" t="str">
        <f t="shared" si="24"/>
        <v/>
      </c>
      <c r="AK43" s="50" t="str">
        <f t="shared" si="25"/>
        <v/>
      </c>
      <c r="AL43" s="50">
        <f t="shared" si="58"/>
        <v>0</v>
      </c>
      <c r="AM43" s="50">
        <f t="shared" si="59"/>
        <v>0</v>
      </c>
      <c r="AN43" s="50">
        <f t="shared" si="60"/>
        <v>0</v>
      </c>
      <c r="AO43" s="50">
        <f t="shared" si="61"/>
        <v>0</v>
      </c>
      <c r="AP43" s="50">
        <f t="shared" si="30"/>
        <v>0</v>
      </c>
      <c r="AQ43" s="50" t="str">
        <f t="shared" si="38"/>
        <v/>
      </c>
      <c r="AR43" s="21">
        <f t="shared" si="31"/>
        <v>0</v>
      </c>
      <c r="AS43" s="21" t="str">
        <f t="shared" si="32"/>
        <v/>
      </c>
      <c r="AT43" s="21" t="str">
        <f t="shared" si="33"/>
        <v/>
      </c>
      <c r="AU43" s="21" t="str">
        <f t="shared" si="34"/>
        <v/>
      </c>
      <c r="AV43" s="21" t="str">
        <f t="shared" si="35"/>
        <v/>
      </c>
      <c r="AX43" s="19"/>
      <c r="BC43" s="14">
        <v>37</v>
      </c>
      <c r="BD43" s="14" t="str">
        <f>IF(ISERROR(VLOOKUP($BC43,男子申込一覧表!$AS$5:$AY$207,3,0)),"",VLOOKUP($BC43,男子申込一覧表!$AS$5:$AY$207,3,0))</f>
        <v/>
      </c>
      <c r="BE43" s="14" t="str">
        <f>IF(ISERROR(VLOOKUP($BC43,男子申込一覧表!$AS$5:$AY$207,3,0)),"",VLOOKUP($BC43,男子申込一覧表!$AS$5:$AY$207,4,0))</f>
        <v/>
      </c>
      <c r="BF43" s="14" t="str">
        <f>IF(ISERROR(VLOOKUP($BC43,男子申込一覧表!$AS$5:$AY$207,3,0)),"",VLOOKUP($BC43,男子申込一覧表!$AS$5:$BB$207,10,0))</f>
        <v/>
      </c>
      <c r="BG43" s="14" t="str">
        <f>IF(ISERROR(VLOOKUP($BC43,男子申込一覧表!$AS$5:$AZ$207,3,0)),"",VLOOKUP($BC43,男子申込一覧表!$AS$5:$AZ$207,7,0))</f>
        <v/>
      </c>
      <c r="BH43" s="14" t="str">
        <f>IF(ISERROR(VLOOKUP($BC43,男子申込一覧表!$AS$5:$BM$207,3,0)),"",VLOOKUP($BC43,男子申込一覧表!$AS$5:$BM$207,14,0))</f>
        <v/>
      </c>
      <c r="BI43" s="14" t="str">
        <f>IF(ISERROR(VLOOKUP($BC43,男子申込一覧表!$AS$5:$BM$207,3,0)),"",VLOOKUP($BC43,男子申込一覧表!$AS$5:$BM$207,9,0))</f>
        <v/>
      </c>
      <c r="BJ43" s="14">
        <f t="shared" si="57"/>
        <v>0</v>
      </c>
      <c r="BK43" s="14">
        <f t="shared" si="57"/>
        <v>0</v>
      </c>
      <c r="BL43" s="14">
        <f t="shared" si="57"/>
        <v>0</v>
      </c>
      <c r="BM43" s="14">
        <f t="shared" si="57"/>
        <v>0</v>
      </c>
      <c r="BN43" s="14">
        <f t="shared" si="57"/>
        <v>0</v>
      </c>
      <c r="BO43" s="14">
        <f t="shared" si="57"/>
        <v>0</v>
      </c>
      <c r="BP43" s="14">
        <f t="shared" si="57"/>
        <v>0</v>
      </c>
      <c r="BQ43" s="14">
        <f t="shared" si="57"/>
        <v>0</v>
      </c>
      <c r="BR43" s="14">
        <f t="shared" si="57"/>
        <v>0</v>
      </c>
      <c r="BS43" s="14">
        <f t="shared" si="57"/>
        <v>0</v>
      </c>
      <c r="BT43" s="14">
        <f t="shared" si="57"/>
        <v>0</v>
      </c>
      <c r="BU43" s="14">
        <f t="shared" si="57"/>
        <v>0</v>
      </c>
    </row>
    <row r="44" spans="1:73" s="20" customFormat="1" ht="14.25" customHeight="1" x14ac:dyDescent="0.15">
      <c r="A44" s="122" t="str">
        <f t="shared" si="39"/>
        <v/>
      </c>
      <c r="B44" s="18" t="str">
        <f t="shared" si="0"/>
        <v/>
      </c>
      <c r="C44" s="47"/>
      <c r="D44" s="46"/>
      <c r="E44" s="133"/>
      <c r="F44" s="47"/>
      <c r="G44" s="46"/>
      <c r="H44" s="46"/>
      <c r="I44" s="46"/>
      <c r="J44" s="46"/>
      <c r="K44" s="29" t="str">
        <f t="shared" si="37"/>
        <v/>
      </c>
      <c r="L44" s="22" t="str">
        <f t="shared" si="1"/>
        <v/>
      </c>
      <c r="M44" s="22" t="str">
        <f t="shared" si="2"/>
        <v>999:99.99</v>
      </c>
      <c r="O44" s="21" t="str">
        <f t="shared" si="3"/>
        <v/>
      </c>
      <c r="P44" s="21">
        <f t="shared" si="4"/>
        <v>0</v>
      </c>
      <c r="Q44" s="21" t="str">
        <f t="shared" si="5"/>
        <v/>
      </c>
      <c r="R44" s="21" t="str">
        <f t="shared" si="6"/>
        <v/>
      </c>
      <c r="S44" s="21">
        <f t="shared" si="7"/>
        <v>0</v>
      </c>
      <c r="T44" s="21">
        <f t="shared" si="8"/>
        <v>0</v>
      </c>
      <c r="U44" s="21">
        <f t="shared" si="9"/>
        <v>0</v>
      </c>
      <c r="V44" s="21">
        <f t="shared" si="10"/>
        <v>0</v>
      </c>
      <c r="W44" s="21" t="str">
        <f t="shared" si="11"/>
        <v/>
      </c>
      <c r="X44" s="21" t="str">
        <f t="shared" si="12"/>
        <v/>
      </c>
      <c r="Y44" s="21">
        <f t="shared" si="13"/>
        <v>0</v>
      </c>
      <c r="Z44" s="21">
        <f t="shared" si="14"/>
        <v>0</v>
      </c>
      <c r="AA44" s="21">
        <f t="shared" si="15"/>
        <v>0</v>
      </c>
      <c r="AB44" s="21">
        <f t="shared" si="16"/>
        <v>0</v>
      </c>
      <c r="AC44" s="21">
        <f t="shared" si="17"/>
        <v>0</v>
      </c>
      <c r="AD44" s="21">
        <f t="shared" si="18"/>
        <v>0</v>
      </c>
      <c r="AE44" s="21">
        <f t="shared" si="19"/>
        <v>0</v>
      </c>
      <c r="AF44" s="21">
        <f t="shared" si="20"/>
        <v>0</v>
      </c>
      <c r="AG44" s="21">
        <f t="shared" si="21"/>
        <v>0</v>
      </c>
      <c r="AH44" s="50" t="str">
        <f t="shared" si="22"/>
        <v/>
      </c>
      <c r="AI44" s="50" t="str">
        <f t="shared" si="23"/>
        <v/>
      </c>
      <c r="AJ44" s="50" t="str">
        <f t="shared" si="24"/>
        <v/>
      </c>
      <c r="AK44" s="50" t="str">
        <f t="shared" si="25"/>
        <v/>
      </c>
      <c r="AL44" s="50">
        <f t="shared" si="58"/>
        <v>0</v>
      </c>
      <c r="AM44" s="50">
        <f t="shared" si="59"/>
        <v>0</v>
      </c>
      <c r="AN44" s="50">
        <f t="shared" si="60"/>
        <v>0</v>
      </c>
      <c r="AO44" s="50">
        <f t="shared" si="61"/>
        <v>0</v>
      </c>
      <c r="AP44" s="50">
        <f t="shared" si="30"/>
        <v>0</v>
      </c>
      <c r="AQ44" s="50" t="str">
        <f t="shared" si="38"/>
        <v/>
      </c>
      <c r="AR44" s="21">
        <f t="shared" si="31"/>
        <v>0</v>
      </c>
      <c r="AS44" s="21" t="str">
        <f t="shared" si="32"/>
        <v/>
      </c>
      <c r="AT44" s="21" t="str">
        <f t="shared" si="33"/>
        <v/>
      </c>
      <c r="AU44" s="21" t="str">
        <f t="shared" si="34"/>
        <v/>
      </c>
      <c r="AV44" s="21" t="str">
        <f t="shared" si="35"/>
        <v/>
      </c>
      <c r="AW44" s="14"/>
      <c r="AX44" s="14"/>
      <c r="BC44" s="14">
        <v>38</v>
      </c>
      <c r="BD44" s="14" t="str">
        <f>IF(ISERROR(VLOOKUP($BC44,男子申込一覧表!$AS$5:$AY$207,3,0)),"",VLOOKUP($BC44,男子申込一覧表!$AS$5:$AY$207,3,0))</f>
        <v/>
      </c>
      <c r="BE44" s="14" t="str">
        <f>IF(ISERROR(VLOOKUP($BC44,男子申込一覧表!$AS$5:$AY$207,3,0)),"",VLOOKUP($BC44,男子申込一覧表!$AS$5:$AY$207,4,0))</f>
        <v/>
      </c>
      <c r="BF44" s="14" t="str">
        <f>IF(ISERROR(VLOOKUP($BC44,男子申込一覧表!$AS$5:$AY$207,3,0)),"",VLOOKUP($BC44,男子申込一覧表!$AS$5:$BB$207,10,0))</f>
        <v/>
      </c>
      <c r="BG44" s="14" t="str">
        <f>IF(ISERROR(VLOOKUP($BC44,男子申込一覧表!$AS$5:$AZ$207,3,0)),"",VLOOKUP($BC44,男子申込一覧表!$AS$5:$AZ$207,7,0))</f>
        <v/>
      </c>
      <c r="BH44" s="14" t="str">
        <f>IF(ISERROR(VLOOKUP($BC44,男子申込一覧表!$AS$5:$BM$207,3,0)),"",VLOOKUP($BC44,男子申込一覧表!$AS$5:$BM$207,14,0))</f>
        <v/>
      </c>
      <c r="BI44" s="14" t="str">
        <f>IF(ISERROR(VLOOKUP($BC44,男子申込一覧表!$AS$5:$BM$207,3,0)),"",VLOOKUP($BC44,男子申込一覧表!$AS$5:$BM$207,9,0))</f>
        <v/>
      </c>
      <c r="BJ44" s="14">
        <f t="shared" si="57"/>
        <v>0</v>
      </c>
      <c r="BK44" s="14">
        <f t="shared" si="57"/>
        <v>0</v>
      </c>
      <c r="BL44" s="14">
        <f t="shared" si="57"/>
        <v>0</v>
      </c>
      <c r="BM44" s="14">
        <f t="shared" si="57"/>
        <v>0</v>
      </c>
      <c r="BN44" s="14">
        <f t="shared" si="57"/>
        <v>0</v>
      </c>
      <c r="BO44" s="14">
        <f t="shared" si="57"/>
        <v>0</v>
      </c>
      <c r="BP44" s="14">
        <f t="shared" si="57"/>
        <v>0</v>
      </c>
      <c r="BQ44" s="14">
        <f t="shared" si="57"/>
        <v>0</v>
      </c>
      <c r="BR44" s="14">
        <f t="shared" si="57"/>
        <v>0</v>
      </c>
      <c r="BS44" s="14">
        <f t="shared" si="57"/>
        <v>0</v>
      </c>
      <c r="BT44" s="14">
        <f t="shared" si="57"/>
        <v>0</v>
      </c>
      <c r="BU44" s="14">
        <f t="shared" si="57"/>
        <v>0</v>
      </c>
    </row>
    <row r="45" spans="1:73" s="19" customFormat="1" ht="14.25" customHeight="1" x14ac:dyDescent="0.15">
      <c r="A45" s="122" t="str">
        <f t="shared" si="39"/>
        <v/>
      </c>
      <c r="B45" s="18" t="str">
        <f t="shared" si="0"/>
        <v/>
      </c>
      <c r="C45" s="47"/>
      <c r="D45" s="46"/>
      <c r="E45" s="133"/>
      <c r="F45" s="47"/>
      <c r="G45" s="46"/>
      <c r="H45" s="46"/>
      <c r="I45" s="46"/>
      <c r="J45" s="46"/>
      <c r="K45" s="29" t="str">
        <f t="shared" si="37"/>
        <v/>
      </c>
      <c r="L45" s="22" t="str">
        <f t="shared" si="1"/>
        <v/>
      </c>
      <c r="M45" s="22" t="str">
        <f t="shared" si="2"/>
        <v>999:99.99</v>
      </c>
      <c r="O45" s="21" t="str">
        <f t="shared" si="3"/>
        <v/>
      </c>
      <c r="P45" s="21">
        <f t="shared" si="4"/>
        <v>0</v>
      </c>
      <c r="Q45" s="21" t="str">
        <f t="shared" si="5"/>
        <v/>
      </c>
      <c r="R45" s="21" t="str">
        <f t="shared" si="6"/>
        <v/>
      </c>
      <c r="S45" s="21">
        <f t="shared" si="7"/>
        <v>0</v>
      </c>
      <c r="T45" s="21">
        <f t="shared" si="8"/>
        <v>0</v>
      </c>
      <c r="U45" s="21">
        <f t="shared" si="9"/>
        <v>0</v>
      </c>
      <c r="V45" s="21">
        <f t="shared" si="10"/>
        <v>0</v>
      </c>
      <c r="W45" s="21" t="str">
        <f t="shared" si="11"/>
        <v/>
      </c>
      <c r="X45" s="21" t="str">
        <f t="shared" si="12"/>
        <v/>
      </c>
      <c r="Y45" s="21">
        <f t="shared" si="13"/>
        <v>0</v>
      </c>
      <c r="Z45" s="21">
        <f t="shared" si="14"/>
        <v>0</v>
      </c>
      <c r="AA45" s="21">
        <f t="shared" si="15"/>
        <v>0</v>
      </c>
      <c r="AB45" s="21">
        <f t="shared" si="16"/>
        <v>0</v>
      </c>
      <c r="AC45" s="21">
        <f t="shared" si="17"/>
        <v>0</v>
      </c>
      <c r="AD45" s="21">
        <f t="shared" si="18"/>
        <v>0</v>
      </c>
      <c r="AE45" s="21">
        <f t="shared" si="19"/>
        <v>0</v>
      </c>
      <c r="AF45" s="21">
        <f t="shared" si="20"/>
        <v>0</v>
      </c>
      <c r="AG45" s="21">
        <f t="shared" si="21"/>
        <v>0</v>
      </c>
      <c r="AH45" s="50" t="str">
        <f t="shared" si="22"/>
        <v/>
      </c>
      <c r="AI45" s="50" t="str">
        <f t="shared" si="23"/>
        <v/>
      </c>
      <c r="AJ45" s="50" t="str">
        <f t="shared" si="24"/>
        <v/>
      </c>
      <c r="AK45" s="50" t="str">
        <f t="shared" si="25"/>
        <v/>
      </c>
      <c r="AL45" s="50">
        <f t="shared" si="58"/>
        <v>0</v>
      </c>
      <c r="AM45" s="50">
        <f t="shared" si="59"/>
        <v>0</v>
      </c>
      <c r="AN45" s="50">
        <f t="shared" si="60"/>
        <v>0</v>
      </c>
      <c r="AO45" s="50">
        <f t="shared" si="61"/>
        <v>0</v>
      </c>
      <c r="AP45" s="50">
        <f t="shared" si="30"/>
        <v>0</v>
      </c>
      <c r="AQ45" s="50" t="str">
        <f t="shared" si="38"/>
        <v/>
      </c>
      <c r="AR45" s="21">
        <f t="shared" si="31"/>
        <v>0</v>
      </c>
      <c r="AS45" s="21" t="str">
        <f t="shared" si="32"/>
        <v/>
      </c>
      <c r="AT45" s="21" t="str">
        <f t="shared" si="33"/>
        <v/>
      </c>
      <c r="AU45" s="21" t="str">
        <f t="shared" si="34"/>
        <v/>
      </c>
      <c r="AV45" s="21" t="str">
        <f t="shared" si="35"/>
        <v/>
      </c>
      <c r="AW45" s="14"/>
      <c r="AX45" s="14"/>
      <c r="BC45" s="14">
        <v>39</v>
      </c>
      <c r="BD45" s="14" t="str">
        <f>IF(ISERROR(VLOOKUP($BC45,男子申込一覧表!$AS$5:$AY$207,3,0)),"",VLOOKUP($BC45,男子申込一覧表!$AS$5:$AY$207,3,0))</f>
        <v/>
      </c>
      <c r="BE45" s="14" t="str">
        <f>IF(ISERROR(VLOOKUP($BC45,男子申込一覧表!$AS$5:$AY$207,3,0)),"",VLOOKUP($BC45,男子申込一覧表!$AS$5:$AY$207,4,0))</f>
        <v/>
      </c>
      <c r="BF45" s="14" t="str">
        <f>IF(ISERROR(VLOOKUP($BC45,男子申込一覧表!$AS$5:$AY$207,3,0)),"",VLOOKUP($BC45,男子申込一覧表!$AS$5:$BB$207,10,0))</f>
        <v/>
      </c>
      <c r="BG45" s="14" t="str">
        <f>IF(ISERROR(VLOOKUP($BC45,男子申込一覧表!$AS$5:$AZ$207,3,0)),"",VLOOKUP($BC45,男子申込一覧表!$AS$5:$AZ$207,7,0))</f>
        <v/>
      </c>
      <c r="BH45" s="14" t="str">
        <f>IF(ISERROR(VLOOKUP($BC45,男子申込一覧表!$AS$5:$BM$207,3,0)),"",VLOOKUP($BC45,男子申込一覧表!$AS$5:$BM$207,14,0))</f>
        <v/>
      </c>
      <c r="BI45" s="14" t="str">
        <f>IF(ISERROR(VLOOKUP($BC45,男子申込一覧表!$AS$5:$BM$207,3,0)),"",VLOOKUP($BC45,男子申込一覧表!$AS$5:$BM$207,9,0))</f>
        <v/>
      </c>
      <c r="BJ45" s="14">
        <f t="shared" si="57"/>
        <v>0</v>
      </c>
      <c r="BK45" s="14">
        <f t="shared" si="57"/>
        <v>0</v>
      </c>
      <c r="BL45" s="14">
        <f t="shared" si="57"/>
        <v>0</v>
      </c>
      <c r="BM45" s="14">
        <f t="shared" si="57"/>
        <v>0</v>
      </c>
      <c r="BN45" s="14">
        <f t="shared" si="57"/>
        <v>0</v>
      </c>
      <c r="BO45" s="14">
        <f t="shared" si="57"/>
        <v>0</v>
      </c>
      <c r="BP45" s="14">
        <f t="shared" si="57"/>
        <v>0</v>
      </c>
      <c r="BQ45" s="14">
        <f t="shared" si="57"/>
        <v>0</v>
      </c>
      <c r="BR45" s="14">
        <f t="shared" si="57"/>
        <v>0</v>
      </c>
      <c r="BS45" s="14">
        <f t="shared" si="57"/>
        <v>0</v>
      </c>
      <c r="BT45" s="14">
        <f t="shared" si="57"/>
        <v>0</v>
      </c>
      <c r="BU45" s="14">
        <f t="shared" si="57"/>
        <v>0</v>
      </c>
    </row>
    <row r="46" spans="1:73" ht="14.25" customHeight="1" x14ac:dyDescent="0.15">
      <c r="A46" s="122" t="str">
        <f t="shared" si="39"/>
        <v/>
      </c>
      <c r="B46" s="18" t="str">
        <f t="shared" si="0"/>
        <v/>
      </c>
      <c r="C46" s="47"/>
      <c r="D46" s="46"/>
      <c r="E46" s="133"/>
      <c r="F46" s="47"/>
      <c r="G46" s="46"/>
      <c r="H46" s="46"/>
      <c r="I46" s="46"/>
      <c r="J46" s="46"/>
      <c r="K46" s="29" t="str">
        <f t="shared" si="37"/>
        <v/>
      </c>
      <c r="L46" s="22" t="str">
        <f t="shared" si="1"/>
        <v/>
      </c>
      <c r="M46" s="22" t="str">
        <f t="shared" si="2"/>
        <v>999:99.99</v>
      </c>
      <c r="O46" s="21" t="str">
        <f t="shared" si="3"/>
        <v/>
      </c>
      <c r="P46" s="21">
        <f t="shared" si="4"/>
        <v>0</v>
      </c>
      <c r="Q46" s="21" t="str">
        <f t="shared" si="5"/>
        <v/>
      </c>
      <c r="R46" s="21" t="str">
        <f t="shared" si="6"/>
        <v/>
      </c>
      <c r="S46" s="21">
        <f t="shared" si="7"/>
        <v>0</v>
      </c>
      <c r="T46" s="21">
        <f t="shared" si="8"/>
        <v>0</v>
      </c>
      <c r="U46" s="21">
        <f t="shared" si="9"/>
        <v>0</v>
      </c>
      <c r="V46" s="21">
        <f t="shared" si="10"/>
        <v>0</v>
      </c>
      <c r="W46" s="21" t="str">
        <f t="shared" si="11"/>
        <v/>
      </c>
      <c r="X46" s="21" t="str">
        <f t="shared" si="12"/>
        <v/>
      </c>
      <c r="Y46" s="21">
        <f t="shared" si="13"/>
        <v>0</v>
      </c>
      <c r="Z46" s="21">
        <f t="shared" si="14"/>
        <v>0</v>
      </c>
      <c r="AA46" s="21">
        <f t="shared" si="15"/>
        <v>0</v>
      </c>
      <c r="AB46" s="21">
        <f t="shared" si="16"/>
        <v>0</v>
      </c>
      <c r="AC46" s="21">
        <f t="shared" si="17"/>
        <v>0</v>
      </c>
      <c r="AD46" s="21">
        <f t="shared" si="18"/>
        <v>0</v>
      </c>
      <c r="AE46" s="21">
        <f t="shared" si="19"/>
        <v>0</v>
      </c>
      <c r="AF46" s="21">
        <f t="shared" si="20"/>
        <v>0</v>
      </c>
      <c r="AG46" s="21">
        <f t="shared" si="21"/>
        <v>0</v>
      </c>
      <c r="AH46" s="50" t="str">
        <f t="shared" si="22"/>
        <v/>
      </c>
      <c r="AI46" s="50" t="str">
        <f t="shared" si="23"/>
        <v/>
      </c>
      <c r="AJ46" s="50" t="str">
        <f t="shared" si="24"/>
        <v/>
      </c>
      <c r="AK46" s="50" t="str">
        <f t="shared" si="25"/>
        <v/>
      </c>
      <c r="AL46" s="50">
        <f t="shared" si="58"/>
        <v>0</v>
      </c>
      <c r="AM46" s="50">
        <f t="shared" si="59"/>
        <v>0</v>
      </c>
      <c r="AN46" s="50">
        <f t="shared" si="60"/>
        <v>0</v>
      </c>
      <c r="AO46" s="50">
        <f t="shared" si="61"/>
        <v>0</v>
      </c>
      <c r="AP46" s="50">
        <f t="shared" si="30"/>
        <v>0</v>
      </c>
      <c r="AQ46" s="50" t="str">
        <f t="shared" si="38"/>
        <v/>
      </c>
      <c r="AR46" s="21">
        <f t="shared" si="31"/>
        <v>0</v>
      </c>
      <c r="AS46" s="21" t="str">
        <f t="shared" si="32"/>
        <v/>
      </c>
      <c r="AT46" s="21" t="str">
        <f t="shared" si="33"/>
        <v/>
      </c>
      <c r="AU46" s="21" t="str">
        <f t="shared" si="34"/>
        <v/>
      </c>
      <c r="AV46" s="21" t="str">
        <f t="shared" si="35"/>
        <v/>
      </c>
      <c r="BC46" s="14">
        <v>40</v>
      </c>
      <c r="BD46" s="14" t="str">
        <f>IF(ISERROR(VLOOKUP($BC46,男子申込一覧表!$AS$5:$AY$207,3,0)),"",VLOOKUP($BC46,男子申込一覧表!$AS$5:$AY$207,3,0))</f>
        <v/>
      </c>
      <c r="BE46" s="14" t="str">
        <f>IF(ISERROR(VLOOKUP($BC46,男子申込一覧表!$AS$5:$AY$207,3,0)),"",VLOOKUP($BC46,男子申込一覧表!$AS$5:$AY$207,4,0))</f>
        <v/>
      </c>
      <c r="BF46" s="14" t="str">
        <f>IF(ISERROR(VLOOKUP($BC46,男子申込一覧表!$AS$5:$AY$207,3,0)),"",VLOOKUP($BC46,男子申込一覧表!$AS$5:$BB$207,10,0))</f>
        <v/>
      </c>
      <c r="BG46" s="14" t="str">
        <f>IF(ISERROR(VLOOKUP($BC46,男子申込一覧表!$AS$5:$AZ$207,3,0)),"",VLOOKUP($BC46,男子申込一覧表!$AS$5:$AZ$207,7,0))</f>
        <v/>
      </c>
      <c r="BH46" s="14" t="str">
        <f>IF(ISERROR(VLOOKUP($BC46,男子申込一覧表!$AS$5:$BM$207,3,0)),"",VLOOKUP($BC46,男子申込一覧表!$AS$5:$BM$207,14,0))</f>
        <v/>
      </c>
      <c r="BI46" s="14" t="str">
        <f>IF(ISERROR(VLOOKUP($BC46,男子申込一覧表!$AS$5:$BM$207,3,0)),"",VLOOKUP($BC46,男子申込一覧表!$AS$5:$BM$207,9,0))</f>
        <v/>
      </c>
      <c r="BJ46" s="14">
        <f t="shared" si="57"/>
        <v>0</v>
      </c>
      <c r="BK46" s="14">
        <f t="shared" si="57"/>
        <v>0</v>
      </c>
      <c r="BL46" s="14">
        <f t="shared" si="57"/>
        <v>0</v>
      </c>
      <c r="BM46" s="14">
        <f t="shared" si="57"/>
        <v>0</v>
      </c>
      <c r="BN46" s="14">
        <f t="shared" si="57"/>
        <v>0</v>
      </c>
      <c r="BO46" s="14">
        <f t="shared" si="57"/>
        <v>0</v>
      </c>
      <c r="BP46" s="14">
        <f t="shared" si="57"/>
        <v>0</v>
      </c>
      <c r="BQ46" s="14">
        <f t="shared" si="57"/>
        <v>0</v>
      </c>
      <c r="BR46" s="14">
        <f t="shared" si="57"/>
        <v>0</v>
      </c>
      <c r="BS46" s="14">
        <f t="shared" si="57"/>
        <v>0</v>
      </c>
      <c r="BT46" s="14">
        <f t="shared" si="57"/>
        <v>0</v>
      </c>
      <c r="BU46" s="14">
        <f t="shared" si="57"/>
        <v>0</v>
      </c>
    </row>
    <row r="47" spans="1:73" ht="14.25" customHeight="1" x14ac:dyDescent="0.15">
      <c r="A47" s="122" t="str">
        <f t="shared" si="39"/>
        <v/>
      </c>
      <c r="B47" s="18" t="str">
        <f t="shared" si="0"/>
        <v/>
      </c>
      <c r="C47" s="47"/>
      <c r="D47" s="46"/>
      <c r="E47" s="133"/>
      <c r="F47" s="47"/>
      <c r="G47" s="46"/>
      <c r="H47" s="46"/>
      <c r="I47" s="46"/>
      <c r="J47" s="46"/>
      <c r="K47" s="29" t="str">
        <f t="shared" si="37"/>
        <v/>
      </c>
      <c r="L47" s="22" t="str">
        <f t="shared" si="1"/>
        <v/>
      </c>
      <c r="M47" s="22" t="str">
        <f t="shared" si="2"/>
        <v>999:99.99</v>
      </c>
      <c r="O47" s="21" t="str">
        <f t="shared" si="3"/>
        <v/>
      </c>
      <c r="P47" s="21">
        <f t="shared" si="4"/>
        <v>0</v>
      </c>
      <c r="Q47" s="21" t="str">
        <f t="shared" si="5"/>
        <v/>
      </c>
      <c r="R47" s="21" t="str">
        <f t="shared" si="6"/>
        <v/>
      </c>
      <c r="S47" s="21">
        <f t="shared" si="7"/>
        <v>0</v>
      </c>
      <c r="T47" s="21">
        <f t="shared" si="8"/>
        <v>0</v>
      </c>
      <c r="U47" s="21">
        <f t="shared" si="9"/>
        <v>0</v>
      </c>
      <c r="V47" s="21">
        <f t="shared" si="10"/>
        <v>0</v>
      </c>
      <c r="W47" s="21" t="str">
        <f t="shared" si="11"/>
        <v/>
      </c>
      <c r="X47" s="21" t="str">
        <f t="shared" si="12"/>
        <v/>
      </c>
      <c r="Y47" s="21">
        <f t="shared" si="13"/>
        <v>0</v>
      </c>
      <c r="Z47" s="21">
        <f t="shared" si="14"/>
        <v>0</v>
      </c>
      <c r="AA47" s="21">
        <f t="shared" si="15"/>
        <v>0</v>
      </c>
      <c r="AB47" s="21">
        <f t="shared" si="16"/>
        <v>0</v>
      </c>
      <c r="AC47" s="21">
        <f t="shared" si="17"/>
        <v>0</v>
      </c>
      <c r="AD47" s="21">
        <f t="shared" si="18"/>
        <v>0</v>
      </c>
      <c r="AE47" s="21">
        <f t="shared" si="19"/>
        <v>0</v>
      </c>
      <c r="AF47" s="21">
        <f t="shared" si="20"/>
        <v>0</v>
      </c>
      <c r="AG47" s="21">
        <f t="shared" si="21"/>
        <v>0</v>
      </c>
      <c r="AH47" s="50" t="str">
        <f t="shared" si="22"/>
        <v/>
      </c>
      <c r="AI47" s="50" t="str">
        <f t="shared" si="23"/>
        <v/>
      </c>
      <c r="AJ47" s="50" t="str">
        <f t="shared" si="24"/>
        <v/>
      </c>
      <c r="AK47" s="50" t="str">
        <f t="shared" si="25"/>
        <v/>
      </c>
      <c r="AL47" s="50">
        <f t="shared" si="58"/>
        <v>0</v>
      </c>
      <c r="AM47" s="50">
        <f t="shared" si="59"/>
        <v>0</v>
      </c>
      <c r="AN47" s="50">
        <f t="shared" si="60"/>
        <v>0</v>
      </c>
      <c r="AO47" s="50">
        <f t="shared" si="61"/>
        <v>0</v>
      </c>
      <c r="AP47" s="50">
        <f t="shared" si="30"/>
        <v>0</v>
      </c>
      <c r="AQ47" s="50" t="str">
        <f t="shared" si="38"/>
        <v/>
      </c>
      <c r="AR47" s="21">
        <f t="shared" si="31"/>
        <v>0</v>
      </c>
      <c r="AS47" s="21" t="str">
        <f t="shared" si="32"/>
        <v/>
      </c>
      <c r="AT47" s="21" t="str">
        <f t="shared" si="33"/>
        <v/>
      </c>
      <c r="AU47" s="21" t="str">
        <f t="shared" si="34"/>
        <v/>
      </c>
      <c r="AV47" s="21" t="str">
        <f t="shared" si="35"/>
        <v/>
      </c>
      <c r="BC47" s="14">
        <v>41</v>
      </c>
      <c r="BD47" s="14" t="str">
        <f>IF(ISERROR(VLOOKUP($BC47,男子申込一覧表!$AS$5:$AY$207,3,0)),"",VLOOKUP($BC47,男子申込一覧表!$AS$5:$AY$207,3,0))</f>
        <v/>
      </c>
      <c r="BE47" s="14" t="str">
        <f>IF(ISERROR(VLOOKUP($BC47,男子申込一覧表!$AS$5:$AY$207,3,0)),"",VLOOKUP($BC47,男子申込一覧表!$AS$5:$AY$207,4,0))</f>
        <v/>
      </c>
      <c r="BF47" s="14" t="str">
        <f>IF(ISERROR(VLOOKUP($BC47,男子申込一覧表!$AS$5:$AY$207,3,0)),"",VLOOKUP($BC47,男子申込一覧表!$AS$5:$BB$207,10,0))</f>
        <v/>
      </c>
      <c r="BG47" s="14" t="str">
        <f>IF(ISERROR(VLOOKUP($BC47,男子申込一覧表!$AS$5:$AZ$207,3,0)),"",VLOOKUP($BC47,男子申込一覧表!$AS$5:$AZ$207,7,0))</f>
        <v/>
      </c>
      <c r="BH47" s="14" t="str">
        <f>IF(ISERROR(VLOOKUP($BC47,男子申込一覧表!$AS$5:$BM$207,3,0)),"",VLOOKUP($BC47,男子申込一覧表!$AS$5:$BM$207,14,0))</f>
        <v/>
      </c>
      <c r="BI47" s="14" t="str">
        <f>IF(ISERROR(VLOOKUP($BC47,男子申込一覧表!$AS$5:$BM$207,3,0)),"",VLOOKUP($BC47,男子申込一覧表!$AS$5:$BM$207,9,0))</f>
        <v/>
      </c>
      <c r="BJ47" s="14">
        <f t="shared" ref="BJ47:BU60" si="62">COUNTIF($AH$6:$AK$65,BJ$5&amp;$BD47)</f>
        <v>0</v>
      </c>
      <c r="BK47" s="14">
        <f t="shared" si="62"/>
        <v>0</v>
      </c>
      <c r="BL47" s="14">
        <f t="shared" si="62"/>
        <v>0</v>
      </c>
      <c r="BM47" s="14">
        <f t="shared" si="62"/>
        <v>0</v>
      </c>
      <c r="BN47" s="14">
        <f t="shared" si="62"/>
        <v>0</v>
      </c>
      <c r="BO47" s="14">
        <f t="shared" si="62"/>
        <v>0</v>
      </c>
      <c r="BP47" s="14">
        <f t="shared" si="62"/>
        <v>0</v>
      </c>
      <c r="BQ47" s="14">
        <f t="shared" si="62"/>
        <v>0</v>
      </c>
      <c r="BR47" s="14">
        <f t="shared" si="62"/>
        <v>0</v>
      </c>
      <c r="BS47" s="14">
        <f t="shared" si="62"/>
        <v>0</v>
      </c>
      <c r="BT47" s="14">
        <f t="shared" si="62"/>
        <v>0</v>
      </c>
      <c r="BU47" s="14">
        <f t="shared" si="62"/>
        <v>0</v>
      </c>
    </row>
    <row r="48" spans="1:73" ht="14.25" customHeight="1" x14ac:dyDescent="0.15">
      <c r="A48" s="122" t="str">
        <f t="shared" si="39"/>
        <v/>
      </c>
      <c r="B48" s="18" t="str">
        <f t="shared" si="0"/>
        <v/>
      </c>
      <c r="C48" s="47"/>
      <c r="D48" s="46"/>
      <c r="E48" s="133"/>
      <c r="F48" s="47"/>
      <c r="G48" s="46"/>
      <c r="H48" s="46"/>
      <c r="I48" s="46"/>
      <c r="J48" s="46"/>
      <c r="K48" s="29" t="str">
        <f t="shared" si="37"/>
        <v/>
      </c>
      <c r="L48" s="22" t="str">
        <f t="shared" si="1"/>
        <v/>
      </c>
      <c r="M48" s="22" t="str">
        <f t="shared" si="2"/>
        <v>999:99.99</v>
      </c>
      <c r="O48" s="21" t="str">
        <f t="shared" si="3"/>
        <v/>
      </c>
      <c r="P48" s="21">
        <f t="shared" si="4"/>
        <v>0</v>
      </c>
      <c r="Q48" s="21" t="str">
        <f t="shared" si="5"/>
        <v/>
      </c>
      <c r="R48" s="21" t="str">
        <f t="shared" si="6"/>
        <v/>
      </c>
      <c r="S48" s="21">
        <f t="shared" si="7"/>
        <v>0</v>
      </c>
      <c r="T48" s="21">
        <f t="shared" si="8"/>
        <v>0</v>
      </c>
      <c r="U48" s="21">
        <f t="shared" si="9"/>
        <v>0</v>
      </c>
      <c r="V48" s="21">
        <f t="shared" si="10"/>
        <v>0</v>
      </c>
      <c r="W48" s="21" t="str">
        <f t="shared" si="11"/>
        <v/>
      </c>
      <c r="X48" s="21" t="str">
        <f t="shared" si="12"/>
        <v/>
      </c>
      <c r="Y48" s="21">
        <f t="shared" si="13"/>
        <v>0</v>
      </c>
      <c r="Z48" s="21">
        <f t="shared" si="14"/>
        <v>0</v>
      </c>
      <c r="AA48" s="21">
        <f t="shared" si="15"/>
        <v>0</v>
      </c>
      <c r="AB48" s="21">
        <f t="shared" si="16"/>
        <v>0</v>
      </c>
      <c r="AC48" s="21">
        <f t="shared" si="17"/>
        <v>0</v>
      </c>
      <c r="AD48" s="21">
        <f t="shared" si="18"/>
        <v>0</v>
      </c>
      <c r="AE48" s="21">
        <f t="shared" si="19"/>
        <v>0</v>
      </c>
      <c r="AF48" s="21">
        <f t="shared" si="20"/>
        <v>0</v>
      </c>
      <c r="AG48" s="21">
        <f t="shared" si="21"/>
        <v>0</v>
      </c>
      <c r="AH48" s="50" t="str">
        <f t="shared" si="22"/>
        <v/>
      </c>
      <c r="AI48" s="50" t="str">
        <f t="shared" si="23"/>
        <v/>
      </c>
      <c r="AJ48" s="50" t="str">
        <f t="shared" si="24"/>
        <v/>
      </c>
      <c r="AK48" s="50" t="str">
        <f t="shared" si="25"/>
        <v/>
      </c>
      <c r="AL48" s="50">
        <f t="shared" si="58"/>
        <v>0</v>
      </c>
      <c r="AM48" s="50">
        <f t="shared" si="59"/>
        <v>0</v>
      </c>
      <c r="AN48" s="50">
        <f t="shared" si="60"/>
        <v>0</v>
      </c>
      <c r="AO48" s="50">
        <f t="shared" si="61"/>
        <v>0</v>
      </c>
      <c r="AP48" s="50">
        <f t="shared" si="30"/>
        <v>0</v>
      </c>
      <c r="AQ48" s="50" t="str">
        <f t="shared" si="38"/>
        <v/>
      </c>
      <c r="AR48" s="21">
        <f t="shared" si="31"/>
        <v>0</v>
      </c>
      <c r="AS48" s="21" t="str">
        <f t="shared" si="32"/>
        <v/>
      </c>
      <c r="AT48" s="21" t="str">
        <f t="shared" si="33"/>
        <v/>
      </c>
      <c r="AU48" s="21" t="str">
        <f t="shared" si="34"/>
        <v/>
      </c>
      <c r="AV48" s="21" t="str">
        <f t="shared" si="35"/>
        <v/>
      </c>
      <c r="BC48" s="14">
        <v>42</v>
      </c>
      <c r="BD48" s="14" t="str">
        <f>IF(ISERROR(VLOOKUP($BC48,男子申込一覧表!$AS$5:$AY$207,3,0)),"",VLOOKUP($BC48,男子申込一覧表!$AS$5:$AY$207,3,0))</f>
        <v/>
      </c>
      <c r="BE48" s="14" t="str">
        <f>IF(ISERROR(VLOOKUP($BC48,男子申込一覧表!$AS$5:$AY$207,3,0)),"",VLOOKUP($BC48,男子申込一覧表!$AS$5:$AY$207,4,0))</f>
        <v/>
      </c>
      <c r="BF48" s="14" t="str">
        <f>IF(ISERROR(VLOOKUP($BC48,男子申込一覧表!$AS$5:$AY$207,3,0)),"",VLOOKUP($BC48,男子申込一覧表!$AS$5:$BB$207,10,0))</f>
        <v/>
      </c>
      <c r="BG48" s="14" t="str">
        <f>IF(ISERROR(VLOOKUP($BC48,男子申込一覧表!$AS$5:$AZ$207,3,0)),"",VLOOKUP($BC48,男子申込一覧表!$AS$5:$AZ$207,7,0))</f>
        <v/>
      </c>
      <c r="BH48" s="14" t="str">
        <f>IF(ISERROR(VLOOKUP($BC48,男子申込一覧表!$AS$5:$BM$207,3,0)),"",VLOOKUP($BC48,男子申込一覧表!$AS$5:$BM$207,14,0))</f>
        <v/>
      </c>
      <c r="BI48" s="14" t="str">
        <f>IF(ISERROR(VLOOKUP($BC48,男子申込一覧表!$AS$5:$BM$207,3,0)),"",VLOOKUP($BC48,男子申込一覧表!$AS$5:$BM$207,9,0))</f>
        <v/>
      </c>
      <c r="BJ48" s="14">
        <f t="shared" si="62"/>
        <v>0</v>
      </c>
      <c r="BK48" s="14">
        <f t="shared" si="62"/>
        <v>0</v>
      </c>
      <c r="BL48" s="14">
        <f t="shared" si="62"/>
        <v>0</v>
      </c>
      <c r="BM48" s="14">
        <f t="shared" si="62"/>
        <v>0</v>
      </c>
      <c r="BN48" s="14">
        <f t="shared" si="62"/>
        <v>0</v>
      </c>
      <c r="BO48" s="14">
        <f t="shared" si="62"/>
        <v>0</v>
      </c>
      <c r="BP48" s="14">
        <f t="shared" si="62"/>
        <v>0</v>
      </c>
      <c r="BQ48" s="14">
        <f t="shared" si="62"/>
        <v>0</v>
      </c>
      <c r="BR48" s="14">
        <f t="shared" si="62"/>
        <v>0</v>
      </c>
      <c r="BS48" s="14">
        <f t="shared" si="62"/>
        <v>0</v>
      </c>
      <c r="BT48" s="14">
        <f t="shared" si="62"/>
        <v>0</v>
      </c>
      <c r="BU48" s="14">
        <f t="shared" si="62"/>
        <v>0</v>
      </c>
    </row>
    <row r="49" spans="1:73" ht="14.25" customHeight="1" x14ac:dyDescent="0.15">
      <c r="A49" s="122" t="str">
        <f t="shared" si="39"/>
        <v/>
      </c>
      <c r="B49" s="18" t="str">
        <f t="shared" si="0"/>
        <v/>
      </c>
      <c r="C49" s="47"/>
      <c r="D49" s="46"/>
      <c r="E49" s="133"/>
      <c r="F49" s="47"/>
      <c r="G49" s="46"/>
      <c r="H49" s="46"/>
      <c r="I49" s="46"/>
      <c r="J49" s="46"/>
      <c r="K49" s="29" t="str">
        <f t="shared" si="37"/>
        <v/>
      </c>
      <c r="L49" s="22" t="str">
        <f t="shared" si="1"/>
        <v/>
      </c>
      <c r="M49" s="22" t="str">
        <f t="shared" si="2"/>
        <v>999:99.99</v>
      </c>
      <c r="O49" s="21" t="str">
        <f t="shared" si="3"/>
        <v/>
      </c>
      <c r="P49" s="21">
        <f t="shared" si="4"/>
        <v>0</v>
      </c>
      <c r="Q49" s="21" t="str">
        <f t="shared" si="5"/>
        <v/>
      </c>
      <c r="R49" s="21" t="str">
        <f t="shared" si="6"/>
        <v/>
      </c>
      <c r="S49" s="21">
        <f t="shared" si="7"/>
        <v>0</v>
      </c>
      <c r="T49" s="21">
        <f t="shared" si="8"/>
        <v>0</v>
      </c>
      <c r="U49" s="21">
        <f t="shared" si="9"/>
        <v>0</v>
      </c>
      <c r="V49" s="21">
        <f t="shared" si="10"/>
        <v>0</v>
      </c>
      <c r="W49" s="21" t="str">
        <f t="shared" si="11"/>
        <v/>
      </c>
      <c r="X49" s="21" t="str">
        <f t="shared" si="12"/>
        <v/>
      </c>
      <c r="Y49" s="21">
        <f t="shared" si="13"/>
        <v>0</v>
      </c>
      <c r="Z49" s="21">
        <f t="shared" si="14"/>
        <v>0</v>
      </c>
      <c r="AA49" s="21">
        <f t="shared" si="15"/>
        <v>0</v>
      </c>
      <c r="AB49" s="21">
        <f t="shared" si="16"/>
        <v>0</v>
      </c>
      <c r="AC49" s="21">
        <f t="shared" si="17"/>
        <v>0</v>
      </c>
      <c r="AD49" s="21">
        <f t="shared" si="18"/>
        <v>0</v>
      </c>
      <c r="AE49" s="21">
        <f t="shared" si="19"/>
        <v>0</v>
      </c>
      <c r="AF49" s="21">
        <f t="shared" si="20"/>
        <v>0</v>
      </c>
      <c r="AG49" s="21">
        <f t="shared" si="21"/>
        <v>0</v>
      </c>
      <c r="AH49" s="50" t="str">
        <f t="shared" si="22"/>
        <v/>
      </c>
      <c r="AI49" s="50" t="str">
        <f t="shared" si="23"/>
        <v/>
      </c>
      <c r="AJ49" s="50" t="str">
        <f t="shared" si="24"/>
        <v/>
      </c>
      <c r="AK49" s="50" t="str">
        <f t="shared" si="25"/>
        <v/>
      </c>
      <c r="AL49" s="50">
        <f t="shared" si="58"/>
        <v>0</v>
      </c>
      <c r="AM49" s="50">
        <f t="shared" si="59"/>
        <v>0</v>
      </c>
      <c r="AN49" s="50">
        <f t="shared" si="60"/>
        <v>0</v>
      </c>
      <c r="AO49" s="50">
        <f t="shared" si="61"/>
        <v>0</v>
      </c>
      <c r="AP49" s="50">
        <f t="shared" si="30"/>
        <v>0</v>
      </c>
      <c r="AQ49" s="50" t="str">
        <f t="shared" si="38"/>
        <v/>
      </c>
      <c r="AR49" s="21">
        <f t="shared" si="31"/>
        <v>0</v>
      </c>
      <c r="AS49" s="21" t="str">
        <f t="shared" si="32"/>
        <v/>
      </c>
      <c r="AT49" s="21" t="str">
        <f t="shared" si="33"/>
        <v/>
      </c>
      <c r="AU49" s="21" t="str">
        <f t="shared" si="34"/>
        <v/>
      </c>
      <c r="AV49" s="21" t="str">
        <f t="shared" si="35"/>
        <v/>
      </c>
      <c r="BC49" s="14">
        <v>43</v>
      </c>
      <c r="BD49" s="14" t="str">
        <f>IF(ISERROR(VLOOKUP($BC49,男子申込一覧表!$AS$5:$AY$207,3,0)),"",VLOOKUP($BC49,男子申込一覧表!$AS$5:$AY$207,3,0))</f>
        <v/>
      </c>
      <c r="BE49" s="14" t="str">
        <f>IF(ISERROR(VLOOKUP($BC49,男子申込一覧表!$AS$5:$AY$207,3,0)),"",VLOOKUP($BC49,男子申込一覧表!$AS$5:$AY$207,4,0))</f>
        <v/>
      </c>
      <c r="BF49" s="14" t="str">
        <f>IF(ISERROR(VLOOKUP($BC49,男子申込一覧表!$AS$5:$AY$207,3,0)),"",VLOOKUP($BC49,男子申込一覧表!$AS$5:$BB$207,10,0))</f>
        <v/>
      </c>
      <c r="BG49" s="14" t="str">
        <f>IF(ISERROR(VLOOKUP($BC49,男子申込一覧表!$AS$5:$AZ$207,3,0)),"",VLOOKUP($BC49,男子申込一覧表!$AS$5:$AZ$207,7,0))</f>
        <v/>
      </c>
      <c r="BH49" s="14" t="str">
        <f>IF(ISERROR(VLOOKUP($BC49,男子申込一覧表!$AS$5:$BM$207,3,0)),"",VLOOKUP($BC49,男子申込一覧表!$AS$5:$BM$207,14,0))</f>
        <v/>
      </c>
      <c r="BI49" s="14" t="str">
        <f>IF(ISERROR(VLOOKUP($BC49,男子申込一覧表!$AS$5:$BM$207,3,0)),"",VLOOKUP($BC49,男子申込一覧表!$AS$5:$BM$207,9,0))</f>
        <v/>
      </c>
      <c r="BJ49" s="14">
        <f t="shared" si="62"/>
        <v>0</v>
      </c>
      <c r="BK49" s="14">
        <f t="shared" si="62"/>
        <v>0</v>
      </c>
      <c r="BL49" s="14">
        <f t="shared" si="62"/>
        <v>0</v>
      </c>
      <c r="BM49" s="14">
        <f t="shared" si="62"/>
        <v>0</v>
      </c>
      <c r="BN49" s="14">
        <f t="shared" si="62"/>
        <v>0</v>
      </c>
      <c r="BO49" s="14">
        <f t="shared" si="62"/>
        <v>0</v>
      </c>
      <c r="BP49" s="14">
        <f t="shared" si="62"/>
        <v>0</v>
      </c>
      <c r="BQ49" s="14">
        <f t="shared" si="62"/>
        <v>0</v>
      </c>
      <c r="BR49" s="14">
        <f t="shared" si="62"/>
        <v>0</v>
      </c>
      <c r="BS49" s="14">
        <f t="shared" si="62"/>
        <v>0</v>
      </c>
      <c r="BT49" s="14">
        <f t="shared" si="62"/>
        <v>0</v>
      </c>
      <c r="BU49" s="14">
        <f t="shared" si="62"/>
        <v>0</v>
      </c>
    </row>
    <row r="50" spans="1:73" ht="14.25" customHeight="1" x14ac:dyDescent="0.15">
      <c r="A50" s="122" t="str">
        <f t="shared" si="39"/>
        <v/>
      </c>
      <c r="B50" s="18" t="str">
        <f t="shared" si="0"/>
        <v/>
      </c>
      <c r="C50" s="47"/>
      <c r="D50" s="46"/>
      <c r="E50" s="133"/>
      <c r="F50" s="47"/>
      <c r="G50" s="46"/>
      <c r="H50" s="46"/>
      <c r="I50" s="46"/>
      <c r="J50" s="46"/>
      <c r="K50" s="29" t="str">
        <f t="shared" si="37"/>
        <v/>
      </c>
      <c r="L50" s="22" t="str">
        <f t="shared" si="1"/>
        <v/>
      </c>
      <c r="M50" s="22" t="str">
        <f t="shared" si="2"/>
        <v>999:99.99</v>
      </c>
      <c r="O50" s="21" t="str">
        <f t="shared" si="3"/>
        <v/>
      </c>
      <c r="P50" s="21">
        <f t="shared" si="4"/>
        <v>0</v>
      </c>
      <c r="Q50" s="21" t="str">
        <f t="shared" si="5"/>
        <v/>
      </c>
      <c r="R50" s="21" t="str">
        <f t="shared" si="6"/>
        <v/>
      </c>
      <c r="S50" s="21">
        <f t="shared" si="7"/>
        <v>0</v>
      </c>
      <c r="T50" s="21">
        <f t="shared" si="8"/>
        <v>0</v>
      </c>
      <c r="U50" s="21">
        <f t="shared" si="9"/>
        <v>0</v>
      </c>
      <c r="V50" s="21">
        <f t="shared" si="10"/>
        <v>0</v>
      </c>
      <c r="W50" s="21" t="str">
        <f t="shared" si="11"/>
        <v/>
      </c>
      <c r="X50" s="21" t="str">
        <f t="shared" si="12"/>
        <v/>
      </c>
      <c r="Y50" s="21">
        <f t="shared" si="13"/>
        <v>0</v>
      </c>
      <c r="Z50" s="21">
        <f t="shared" si="14"/>
        <v>0</v>
      </c>
      <c r="AA50" s="21">
        <f t="shared" si="15"/>
        <v>0</v>
      </c>
      <c r="AB50" s="21">
        <f t="shared" si="16"/>
        <v>0</v>
      </c>
      <c r="AC50" s="21">
        <f t="shared" si="17"/>
        <v>0</v>
      </c>
      <c r="AD50" s="21">
        <f t="shared" si="18"/>
        <v>0</v>
      </c>
      <c r="AE50" s="21">
        <f t="shared" si="19"/>
        <v>0</v>
      </c>
      <c r="AF50" s="21">
        <f t="shared" si="20"/>
        <v>0</v>
      </c>
      <c r="AG50" s="21">
        <f t="shared" si="21"/>
        <v>0</v>
      </c>
      <c r="AH50" s="50" t="str">
        <f t="shared" si="22"/>
        <v/>
      </c>
      <c r="AI50" s="50" t="str">
        <f t="shared" si="23"/>
        <v/>
      </c>
      <c r="AJ50" s="50" t="str">
        <f t="shared" si="24"/>
        <v/>
      </c>
      <c r="AK50" s="50" t="str">
        <f t="shared" si="25"/>
        <v/>
      </c>
      <c r="AL50" s="50">
        <f t="shared" si="58"/>
        <v>0</v>
      </c>
      <c r="AM50" s="50">
        <f t="shared" si="59"/>
        <v>0</v>
      </c>
      <c r="AN50" s="50">
        <f t="shared" si="60"/>
        <v>0</v>
      </c>
      <c r="AO50" s="50">
        <f t="shared" si="61"/>
        <v>0</v>
      </c>
      <c r="AP50" s="50">
        <f t="shared" si="30"/>
        <v>0</v>
      </c>
      <c r="AQ50" s="50" t="str">
        <f t="shared" si="38"/>
        <v/>
      </c>
      <c r="AR50" s="21">
        <f t="shared" si="31"/>
        <v>0</v>
      </c>
      <c r="AS50" s="21" t="str">
        <f t="shared" si="32"/>
        <v/>
      </c>
      <c r="AT50" s="21" t="str">
        <f t="shared" si="33"/>
        <v/>
      </c>
      <c r="AU50" s="21" t="str">
        <f t="shared" si="34"/>
        <v/>
      </c>
      <c r="AV50" s="21" t="str">
        <f t="shared" si="35"/>
        <v/>
      </c>
      <c r="BC50" s="14">
        <v>44</v>
      </c>
      <c r="BD50" s="14" t="str">
        <f>IF(ISERROR(VLOOKUP($BC50,男子申込一覧表!$AS$5:$AY$207,3,0)),"",VLOOKUP($BC50,男子申込一覧表!$AS$5:$AY$207,3,0))</f>
        <v/>
      </c>
      <c r="BE50" s="14" t="str">
        <f>IF(ISERROR(VLOOKUP($BC50,男子申込一覧表!$AS$5:$AY$207,3,0)),"",VLOOKUP($BC50,男子申込一覧表!$AS$5:$AY$207,4,0))</f>
        <v/>
      </c>
      <c r="BF50" s="14" t="str">
        <f>IF(ISERROR(VLOOKUP($BC50,男子申込一覧表!$AS$5:$AY$207,3,0)),"",VLOOKUP($BC50,男子申込一覧表!$AS$5:$BB$207,10,0))</f>
        <v/>
      </c>
      <c r="BG50" s="14" t="str">
        <f>IF(ISERROR(VLOOKUP($BC50,男子申込一覧表!$AS$5:$AZ$207,3,0)),"",VLOOKUP($BC50,男子申込一覧表!$AS$5:$AZ$207,7,0))</f>
        <v/>
      </c>
      <c r="BH50" s="14" t="str">
        <f>IF(ISERROR(VLOOKUP($BC50,男子申込一覧表!$AS$5:$BM$207,3,0)),"",VLOOKUP($BC50,男子申込一覧表!$AS$5:$BM$207,14,0))</f>
        <v/>
      </c>
      <c r="BI50" s="14" t="str">
        <f>IF(ISERROR(VLOOKUP($BC50,男子申込一覧表!$AS$5:$BM$207,3,0)),"",VLOOKUP($BC50,男子申込一覧表!$AS$5:$BM$207,9,0))</f>
        <v/>
      </c>
      <c r="BJ50" s="14">
        <f t="shared" si="62"/>
        <v>0</v>
      </c>
      <c r="BK50" s="14">
        <f t="shared" si="62"/>
        <v>0</v>
      </c>
      <c r="BL50" s="14">
        <f t="shared" si="62"/>
        <v>0</v>
      </c>
      <c r="BM50" s="14">
        <f t="shared" si="62"/>
        <v>0</v>
      </c>
      <c r="BN50" s="14">
        <f t="shared" si="62"/>
        <v>0</v>
      </c>
      <c r="BO50" s="14">
        <f t="shared" si="62"/>
        <v>0</v>
      </c>
      <c r="BP50" s="14">
        <f t="shared" si="62"/>
        <v>0</v>
      </c>
      <c r="BQ50" s="14">
        <f t="shared" si="62"/>
        <v>0</v>
      </c>
      <c r="BR50" s="14">
        <f t="shared" si="62"/>
        <v>0</v>
      </c>
      <c r="BS50" s="14">
        <f t="shared" si="62"/>
        <v>0</v>
      </c>
      <c r="BT50" s="14">
        <f t="shared" si="62"/>
        <v>0</v>
      </c>
      <c r="BU50" s="14">
        <f t="shared" si="62"/>
        <v>0</v>
      </c>
    </row>
    <row r="51" spans="1:73" ht="14.25" customHeight="1" x14ac:dyDescent="0.15">
      <c r="A51" s="122" t="str">
        <f t="shared" si="39"/>
        <v/>
      </c>
      <c r="B51" s="18" t="str">
        <f t="shared" si="0"/>
        <v/>
      </c>
      <c r="C51" s="47"/>
      <c r="D51" s="46"/>
      <c r="E51" s="133"/>
      <c r="F51" s="47"/>
      <c r="G51" s="46"/>
      <c r="H51" s="46"/>
      <c r="I51" s="46"/>
      <c r="J51" s="46"/>
      <c r="K51" s="29" t="str">
        <f t="shared" si="37"/>
        <v/>
      </c>
      <c r="L51" s="22" t="str">
        <f t="shared" si="1"/>
        <v/>
      </c>
      <c r="M51" s="22" t="str">
        <f t="shared" si="2"/>
        <v>999:99.99</v>
      </c>
      <c r="O51" s="21" t="str">
        <f t="shared" si="3"/>
        <v/>
      </c>
      <c r="P51" s="21">
        <f t="shared" si="4"/>
        <v>0</v>
      </c>
      <c r="Q51" s="21" t="str">
        <f t="shared" si="5"/>
        <v/>
      </c>
      <c r="R51" s="21" t="str">
        <f t="shared" si="6"/>
        <v/>
      </c>
      <c r="S51" s="21">
        <f t="shared" si="7"/>
        <v>0</v>
      </c>
      <c r="T51" s="21">
        <f t="shared" si="8"/>
        <v>0</v>
      </c>
      <c r="U51" s="21">
        <f t="shared" si="9"/>
        <v>0</v>
      </c>
      <c r="V51" s="21">
        <f t="shared" si="10"/>
        <v>0</v>
      </c>
      <c r="W51" s="21" t="str">
        <f t="shared" si="11"/>
        <v/>
      </c>
      <c r="X51" s="21" t="str">
        <f t="shared" si="12"/>
        <v/>
      </c>
      <c r="Y51" s="21">
        <f t="shared" si="13"/>
        <v>0</v>
      </c>
      <c r="Z51" s="21">
        <f t="shared" si="14"/>
        <v>0</v>
      </c>
      <c r="AA51" s="21">
        <f t="shared" si="15"/>
        <v>0</v>
      </c>
      <c r="AB51" s="21">
        <f t="shared" si="16"/>
        <v>0</v>
      </c>
      <c r="AC51" s="21">
        <f t="shared" si="17"/>
        <v>0</v>
      </c>
      <c r="AD51" s="21">
        <f t="shared" si="18"/>
        <v>0</v>
      </c>
      <c r="AE51" s="21">
        <f t="shared" si="19"/>
        <v>0</v>
      </c>
      <c r="AF51" s="21">
        <f t="shared" si="20"/>
        <v>0</v>
      </c>
      <c r="AG51" s="21">
        <f t="shared" si="21"/>
        <v>0</v>
      </c>
      <c r="AH51" s="50" t="str">
        <f t="shared" si="22"/>
        <v/>
      </c>
      <c r="AI51" s="50" t="str">
        <f t="shared" si="23"/>
        <v/>
      </c>
      <c r="AJ51" s="50" t="str">
        <f t="shared" si="24"/>
        <v/>
      </c>
      <c r="AK51" s="50" t="str">
        <f t="shared" si="25"/>
        <v/>
      </c>
      <c r="AL51" s="50">
        <f t="shared" si="58"/>
        <v>0</v>
      </c>
      <c r="AM51" s="50">
        <f t="shared" si="59"/>
        <v>0</v>
      </c>
      <c r="AN51" s="50">
        <f t="shared" si="60"/>
        <v>0</v>
      </c>
      <c r="AO51" s="50">
        <f t="shared" si="61"/>
        <v>0</v>
      </c>
      <c r="AP51" s="50">
        <f t="shared" si="30"/>
        <v>0</v>
      </c>
      <c r="AQ51" s="50" t="str">
        <f t="shared" si="38"/>
        <v/>
      </c>
      <c r="AR51" s="21">
        <f t="shared" si="31"/>
        <v>0</v>
      </c>
      <c r="AS51" s="21" t="str">
        <f t="shared" si="32"/>
        <v/>
      </c>
      <c r="AT51" s="21" t="str">
        <f t="shared" si="33"/>
        <v/>
      </c>
      <c r="AU51" s="21" t="str">
        <f t="shared" si="34"/>
        <v/>
      </c>
      <c r="AV51" s="21" t="str">
        <f t="shared" si="35"/>
        <v/>
      </c>
      <c r="BC51" s="14">
        <v>45</v>
      </c>
      <c r="BD51" s="14" t="str">
        <f>IF(ISERROR(VLOOKUP($BC51,男子申込一覧表!$AS$5:$AY$207,3,0)),"",VLOOKUP($BC51,男子申込一覧表!$AS$5:$AY$207,3,0))</f>
        <v/>
      </c>
      <c r="BE51" s="14" t="str">
        <f>IF(ISERROR(VLOOKUP($BC51,男子申込一覧表!$AS$5:$AY$207,3,0)),"",VLOOKUP($BC51,男子申込一覧表!$AS$5:$AY$207,4,0))</f>
        <v/>
      </c>
      <c r="BF51" s="14" t="str">
        <f>IF(ISERROR(VLOOKUP($BC51,男子申込一覧表!$AS$5:$AY$207,3,0)),"",VLOOKUP($BC51,男子申込一覧表!$AS$5:$BB$207,10,0))</f>
        <v/>
      </c>
      <c r="BG51" s="14" t="str">
        <f>IF(ISERROR(VLOOKUP($BC51,男子申込一覧表!$AS$5:$AZ$207,3,0)),"",VLOOKUP($BC51,男子申込一覧表!$AS$5:$AZ$207,7,0))</f>
        <v/>
      </c>
      <c r="BH51" s="14" t="str">
        <f>IF(ISERROR(VLOOKUP($BC51,男子申込一覧表!$AS$5:$BM$207,3,0)),"",VLOOKUP($BC51,男子申込一覧表!$AS$5:$BM$207,14,0))</f>
        <v/>
      </c>
      <c r="BI51" s="14" t="str">
        <f>IF(ISERROR(VLOOKUP($BC51,男子申込一覧表!$AS$5:$BM$207,3,0)),"",VLOOKUP($BC51,男子申込一覧表!$AS$5:$BM$207,9,0))</f>
        <v/>
      </c>
      <c r="BJ51" s="14">
        <f t="shared" si="62"/>
        <v>0</v>
      </c>
      <c r="BK51" s="14">
        <f t="shared" si="62"/>
        <v>0</v>
      </c>
      <c r="BL51" s="14">
        <f t="shared" si="62"/>
        <v>0</v>
      </c>
      <c r="BM51" s="14">
        <f t="shared" si="62"/>
        <v>0</v>
      </c>
      <c r="BN51" s="14">
        <f t="shared" si="62"/>
        <v>0</v>
      </c>
      <c r="BO51" s="14">
        <f t="shared" si="62"/>
        <v>0</v>
      </c>
      <c r="BP51" s="14">
        <f t="shared" si="62"/>
        <v>0</v>
      </c>
      <c r="BQ51" s="14">
        <f t="shared" si="62"/>
        <v>0</v>
      </c>
      <c r="BR51" s="14">
        <f t="shared" si="62"/>
        <v>0</v>
      </c>
      <c r="BS51" s="14">
        <f t="shared" si="62"/>
        <v>0</v>
      </c>
      <c r="BT51" s="14">
        <f t="shared" si="62"/>
        <v>0</v>
      </c>
      <c r="BU51" s="14">
        <f t="shared" si="62"/>
        <v>0</v>
      </c>
    </row>
    <row r="52" spans="1:73" ht="14.25" customHeight="1" x14ac:dyDescent="0.15">
      <c r="A52" s="122" t="str">
        <f t="shared" si="39"/>
        <v/>
      </c>
      <c r="B52" s="18" t="str">
        <f t="shared" si="0"/>
        <v/>
      </c>
      <c r="C52" s="47"/>
      <c r="D52" s="46"/>
      <c r="E52" s="133"/>
      <c r="F52" s="47"/>
      <c r="G52" s="46"/>
      <c r="H52" s="46"/>
      <c r="I52" s="46"/>
      <c r="J52" s="46"/>
      <c r="K52" s="29" t="str">
        <f t="shared" si="37"/>
        <v/>
      </c>
      <c r="L52" s="22" t="str">
        <f t="shared" si="1"/>
        <v/>
      </c>
      <c r="M52" s="22" t="str">
        <f t="shared" si="2"/>
        <v>999:99.99</v>
      </c>
      <c r="O52" s="21" t="str">
        <f t="shared" si="3"/>
        <v/>
      </c>
      <c r="P52" s="21">
        <f t="shared" si="4"/>
        <v>0</v>
      </c>
      <c r="Q52" s="21" t="str">
        <f t="shared" si="5"/>
        <v/>
      </c>
      <c r="R52" s="21" t="str">
        <f t="shared" si="6"/>
        <v/>
      </c>
      <c r="S52" s="21">
        <f t="shared" si="7"/>
        <v>0</v>
      </c>
      <c r="T52" s="21">
        <f t="shared" si="8"/>
        <v>0</v>
      </c>
      <c r="U52" s="21">
        <f t="shared" si="9"/>
        <v>0</v>
      </c>
      <c r="V52" s="21">
        <f t="shared" si="10"/>
        <v>0</v>
      </c>
      <c r="W52" s="21" t="str">
        <f t="shared" si="11"/>
        <v/>
      </c>
      <c r="X52" s="21" t="str">
        <f t="shared" si="12"/>
        <v/>
      </c>
      <c r="Y52" s="21">
        <f t="shared" si="13"/>
        <v>0</v>
      </c>
      <c r="Z52" s="21">
        <f t="shared" si="14"/>
        <v>0</v>
      </c>
      <c r="AA52" s="21">
        <f t="shared" si="15"/>
        <v>0</v>
      </c>
      <c r="AB52" s="21">
        <f t="shared" si="16"/>
        <v>0</v>
      </c>
      <c r="AC52" s="21">
        <f t="shared" si="17"/>
        <v>0</v>
      </c>
      <c r="AD52" s="21">
        <f t="shared" si="18"/>
        <v>0</v>
      </c>
      <c r="AE52" s="21">
        <f t="shared" si="19"/>
        <v>0</v>
      </c>
      <c r="AF52" s="21">
        <f t="shared" si="20"/>
        <v>0</v>
      </c>
      <c r="AG52" s="21">
        <f t="shared" si="21"/>
        <v>0</v>
      </c>
      <c r="AH52" s="50" t="str">
        <f t="shared" si="22"/>
        <v/>
      </c>
      <c r="AI52" s="50" t="str">
        <f t="shared" si="23"/>
        <v/>
      </c>
      <c r="AJ52" s="50" t="str">
        <f t="shared" si="24"/>
        <v/>
      </c>
      <c r="AK52" s="50" t="str">
        <f t="shared" si="25"/>
        <v/>
      </c>
      <c r="AL52" s="50">
        <f t="shared" si="58"/>
        <v>0</v>
      </c>
      <c r="AM52" s="50">
        <f t="shared" si="59"/>
        <v>0</v>
      </c>
      <c r="AN52" s="50">
        <f t="shared" si="60"/>
        <v>0</v>
      </c>
      <c r="AO52" s="50">
        <f t="shared" si="61"/>
        <v>0</v>
      </c>
      <c r="AP52" s="50">
        <f t="shared" si="30"/>
        <v>0</v>
      </c>
      <c r="AQ52" s="50" t="str">
        <f t="shared" si="38"/>
        <v/>
      </c>
      <c r="AR52" s="21">
        <f t="shared" si="31"/>
        <v>0</v>
      </c>
      <c r="AS52" s="21" t="str">
        <f t="shared" si="32"/>
        <v/>
      </c>
      <c r="AT52" s="21" t="str">
        <f t="shared" si="33"/>
        <v/>
      </c>
      <c r="AU52" s="21" t="str">
        <f t="shared" si="34"/>
        <v/>
      </c>
      <c r="AV52" s="21" t="str">
        <f t="shared" si="35"/>
        <v/>
      </c>
      <c r="BC52" s="14">
        <v>46</v>
      </c>
      <c r="BD52" s="14" t="str">
        <f>IF(ISERROR(VLOOKUP($BC52,男子申込一覧表!$AS$5:$AY$207,3,0)),"",VLOOKUP($BC52,男子申込一覧表!$AS$5:$AY$207,3,0))</f>
        <v/>
      </c>
      <c r="BE52" s="14" t="str">
        <f>IF(ISERROR(VLOOKUP($BC52,男子申込一覧表!$AS$5:$AY$207,3,0)),"",VLOOKUP($BC52,男子申込一覧表!$AS$5:$AY$207,4,0))</f>
        <v/>
      </c>
      <c r="BF52" s="14" t="str">
        <f>IF(ISERROR(VLOOKUP($BC52,男子申込一覧表!$AS$5:$AY$207,3,0)),"",VLOOKUP($BC52,男子申込一覧表!$AS$5:$BB$207,10,0))</f>
        <v/>
      </c>
      <c r="BG52" s="14" t="str">
        <f>IF(ISERROR(VLOOKUP($BC52,男子申込一覧表!$AS$5:$AZ$207,3,0)),"",VLOOKUP($BC52,男子申込一覧表!$AS$5:$AZ$207,7,0))</f>
        <v/>
      </c>
      <c r="BH52" s="14" t="str">
        <f>IF(ISERROR(VLOOKUP($BC52,男子申込一覧表!$AS$5:$BM$207,3,0)),"",VLOOKUP($BC52,男子申込一覧表!$AS$5:$BM$207,14,0))</f>
        <v/>
      </c>
      <c r="BI52" s="14" t="str">
        <f>IF(ISERROR(VLOOKUP($BC52,男子申込一覧表!$AS$5:$BM$207,3,0)),"",VLOOKUP($BC52,男子申込一覧表!$AS$5:$BM$207,9,0))</f>
        <v/>
      </c>
      <c r="BJ52" s="14">
        <f t="shared" si="62"/>
        <v>0</v>
      </c>
      <c r="BK52" s="14">
        <f t="shared" si="62"/>
        <v>0</v>
      </c>
      <c r="BL52" s="14">
        <f t="shared" si="62"/>
        <v>0</v>
      </c>
      <c r="BM52" s="14">
        <f t="shared" si="62"/>
        <v>0</v>
      </c>
      <c r="BN52" s="14">
        <f t="shared" si="62"/>
        <v>0</v>
      </c>
      <c r="BO52" s="14">
        <f t="shared" si="62"/>
        <v>0</v>
      </c>
      <c r="BP52" s="14">
        <f t="shared" si="62"/>
        <v>0</v>
      </c>
      <c r="BQ52" s="14">
        <f t="shared" si="62"/>
        <v>0</v>
      </c>
      <c r="BR52" s="14">
        <f t="shared" si="62"/>
        <v>0</v>
      </c>
      <c r="BS52" s="14">
        <f t="shared" si="62"/>
        <v>0</v>
      </c>
      <c r="BT52" s="14">
        <f t="shared" si="62"/>
        <v>0</v>
      </c>
      <c r="BU52" s="14">
        <f t="shared" si="62"/>
        <v>0</v>
      </c>
    </row>
    <row r="53" spans="1:73" ht="14.25" customHeight="1" x14ac:dyDescent="0.15">
      <c r="A53" s="122" t="str">
        <f t="shared" si="39"/>
        <v/>
      </c>
      <c r="B53" s="18" t="str">
        <f t="shared" si="0"/>
        <v/>
      </c>
      <c r="C53" s="47"/>
      <c r="D53" s="46"/>
      <c r="E53" s="133"/>
      <c r="F53" s="47"/>
      <c r="G53" s="46"/>
      <c r="H53" s="46"/>
      <c r="I53" s="46"/>
      <c r="J53" s="46"/>
      <c r="K53" s="29" t="str">
        <f t="shared" si="37"/>
        <v/>
      </c>
      <c r="L53" s="22" t="str">
        <f t="shared" si="1"/>
        <v/>
      </c>
      <c r="M53" s="22" t="str">
        <f t="shared" si="2"/>
        <v>999:99.99</v>
      </c>
      <c r="O53" s="21" t="str">
        <f t="shared" si="3"/>
        <v/>
      </c>
      <c r="P53" s="21">
        <f t="shared" si="4"/>
        <v>0</v>
      </c>
      <c r="Q53" s="21" t="str">
        <f t="shared" si="5"/>
        <v/>
      </c>
      <c r="R53" s="21" t="str">
        <f t="shared" si="6"/>
        <v/>
      </c>
      <c r="S53" s="21">
        <f t="shared" si="7"/>
        <v>0</v>
      </c>
      <c r="T53" s="21">
        <f t="shared" si="8"/>
        <v>0</v>
      </c>
      <c r="U53" s="21">
        <f t="shared" si="9"/>
        <v>0</v>
      </c>
      <c r="V53" s="21">
        <f t="shared" si="10"/>
        <v>0</v>
      </c>
      <c r="W53" s="21" t="str">
        <f t="shared" si="11"/>
        <v/>
      </c>
      <c r="X53" s="21" t="str">
        <f t="shared" si="12"/>
        <v/>
      </c>
      <c r="Y53" s="21">
        <f t="shared" si="13"/>
        <v>0</v>
      </c>
      <c r="Z53" s="21">
        <f t="shared" si="14"/>
        <v>0</v>
      </c>
      <c r="AA53" s="21">
        <f t="shared" si="15"/>
        <v>0</v>
      </c>
      <c r="AB53" s="21">
        <f t="shared" si="16"/>
        <v>0</v>
      </c>
      <c r="AC53" s="21">
        <f t="shared" si="17"/>
        <v>0</v>
      </c>
      <c r="AD53" s="21">
        <f t="shared" si="18"/>
        <v>0</v>
      </c>
      <c r="AE53" s="21">
        <f t="shared" si="19"/>
        <v>0</v>
      </c>
      <c r="AF53" s="21">
        <f t="shared" si="20"/>
        <v>0</v>
      </c>
      <c r="AG53" s="21">
        <f t="shared" si="21"/>
        <v>0</v>
      </c>
      <c r="AH53" s="50" t="str">
        <f t="shared" si="22"/>
        <v/>
      </c>
      <c r="AI53" s="50" t="str">
        <f t="shared" si="23"/>
        <v/>
      </c>
      <c r="AJ53" s="50" t="str">
        <f t="shared" si="24"/>
        <v/>
      </c>
      <c r="AK53" s="50" t="str">
        <f t="shared" si="25"/>
        <v/>
      </c>
      <c r="AL53" s="50">
        <f t="shared" si="58"/>
        <v>0</v>
      </c>
      <c r="AM53" s="50">
        <f t="shared" si="59"/>
        <v>0</v>
      </c>
      <c r="AN53" s="50">
        <f t="shared" si="60"/>
        <v>0</v>
      </c>
      <c r="AO53" s="50">
        <f t="shared" si="61"/>
        <v>0</v>
      </c>
      <c r="AP53" s="50">
        <f t="shared" si="30"/>
        <v>0</v>
      </c>
      <c r="AQ53" s="50" t="str">
        <f t="shared" si="38"/>
        <v/>
      </c>
      <c r="AR53" s="21">
        <f t="shared" si="31"/>
        <v>0</v>
      </c>
      <c r="AS53" s="21" t="str">
        <f t="shared" si="32"/>
        <v/>
      </c>
      <c r="AT53" s="21" t="str">
        <f t="shared" si="33"/>
        <v/>
      </c>
      <c r="AU53" s="21" t="str">
        <f t="shared" si="34"/>
        <v/>
      </c>
      <c r="AV53" s="21" t="str">
        <f t="shared" si="35"/>
        <v/>
      </c>
      <c r="BC53" s="14">
        <v>47</v>
      </c>
      <c r="BD53" s="14" t="str">
        <f>IF(ISERROR(VLOOKUP($BC53,男子申込一覧表!$AS$5:$AY$207,3,0)),"",VLOOKUP($BC53,男子申込一覧表!$AS$5:$AY$207,3,0))</f>
        <v/>
      </c>
      <c r="BE53" s="14" t="str">
        <f>IF(ISERROR(VLOOKUP($BC53,男子申込一覧表!$AS$5:$AY$207,3,0)),"",VLOOKUP($BC53,男子申込一覧表!$AS$5:$AY$207,4,0))</f>
        <v/>
      </c>
      <c r="BF53" s="14" t="str">
        <f>IF(ISERROR(VLOOKUP($BC53,男子申込一覧表!$AS$5:$AY$207,3,0)),"",VLOOKUP($BC53,男子申込一覧表!$AS$5:$BB$207,10,0))</f>
        <v/>
      </c>
      <c r="BG53" s="14" t="str">
        <f>IF(ISERROR(VLOOKUP($BC53,男子申込一覧表!$AS$5:$AZ$207,3,0)),"",VLOOKUP($BC53,男子申込一覧表!$AS$5:$AZ$207,7,0))</f>
        <v/>
      </c>
      <c r="BH53" s="14" t="str">
        <f>IF(ISERROR(VLOOKUP($BC53,男子申込一覧表!$AS$5:$BM$207,3,0)),"",VLOOKUP($BC53,男子申込一覧表!$AS$5:$BM$207,14,0))</f>
        <v/>
      </c>
      <c r="BI53" s="14" t="str">
        <f>IF(ISERROR(VLOOKUP($BC53,男子申込一覧表!$AS$5:$BM$207,3,0)),"",VLOOKUP($BC53,男子申込一覧表!$AS$5:$BM$207,9,0))</f>
        <v/>
      </c>
      <c r="BJ53" s="14">
        <f t="shared" si="62"/>
        <v>0</v>
      </c>
      <c r="BK53" s="14">
        <f t="shared" si="62"/>
        <v>0</v>
      </c>
      <c r="BL53" s="14">
        <f t="shared" si="62"/>
        <v>0</v>
      </c>
      <c r="BM53" s="14">
        <f t="shared" si="62"/>
        <v>0</v>
      </c>
      <c r="BN53" s="14">
        <f t="shared" si="62"/>
        <v>0</v>
      </c>
      <c r="BO53" s="14">
        <f t="shared" si="62"/>
        <v>0</v>
      </c>
      <c r="BP53" s="14">
        <f t="shared" si="62"/>
        <v>0</v>
      </c>
      <c r="BQ53" s="14">
        <f t="shared" si="62"/>
        <v>0</v>
      </c>
      <c r="BR53" s="14">
        <f t="shared" si="62"/>
        <v>0</v>
      </c>
      <c r="BS53" s="14">
        <f t="shared" si="62"/>
        <v>0</v>
      </c>
      <c r="BT53" s="14">
        <f t="shared" si="62"/>
        <v>0</v>
      </c>
      <c r="BU53" s="14">
        <f t="shared" si="62"/>
        <v>0</v>
      </c>
    </row>
    <row r="54" spans="1:73" ht="14.25" customHeight="1" x14ac:dyDescent="0.15">
      <c r="A54" s="122" t="str">
        <f t="shared" si="39"/>
        <v/>
      </c>
      <c r="B54" s="18" t="str">
        <f t="shared" ref="B54:B55" si="63">IF(D54="","",IF(W54=0,"男子",IF(W54=5,"女子",IF(W54=9,"混合","？？"))))</f>
        <v/>
      </c>
      <c r="C54" s="47"/>
      <c r="D54" s="46"/>
      <c r="E54" s="133"/>
      <c r="F54" s="47"/>
      <c r="G54" s="46"/>
      <c r="H54" s="46"/>
      <c r="I54" s="46"/>
      <c r="J54" s="46"/>
      <c r="K54" s="29" t="str">
        <f t="shared" si="37"/>
        <v/>
      </c>
      <c r="L54" s="22" t="str">
        <f t="shared" ref="L54:L55" si="64">IF(D54="","",SUM(Y54:AB54))</f>
        <v/>
      </c>
      <c r="M54" s="22" t="str">
        <f t="shared" si="2"/>
        <v>999:99.99</v>
      </c>
      <c r="O54" s="21" t="str">
        <f t="shared" si="3"/>
        <v/>
      </c>
      <c r="P54" s="21">
        <f t="shared" si="4"/>
        <v>0</v>
      </c>
      <c r="Q54" s="21" t="str">
        <f t="shared" si="5"/>
        <v/>
      </c>
      <c r="R54" s="21" t="str">
        <f t="shared" si="6"/>
        <v/>
      </c>
      <c r="S54" s="21">
        <f t="shared" si="7"/>
        <v>0</v>
      </c>
      <c r="T54" s="21">
        <f t="shared" si="8"/>
        <v>0</v>
      </c>
      <c r="U54" s="21">
        <f t="shared" si="9"/>
        <v>0</v>
      </c>
      <c r="V54" s="21">
        <f t="shared" si="10"/>
        <v>0</v>
      </c>
      <c r="W54" s="21" t="str">
        <f t="shared" si="11"/>
        <v/>
      </c>
      <c r="X54" s="21" t="str">
        <f t="shared" si="12"/>
        <v/>
      </c>
      <c r="Y54" s="21">
        <f t="shared" si="13"/>
        <v>0</v>
      </c>
      <c r="Z54" s="21">
        <f t="shared" si="14"/>
        <v>0</v>
      </c>
      <c r="AA54" s="21">
        <f t="shared" si="15"/>
        <v>0</v>
      </c>
      <c r="AB54" s="21">
        <f t="shared" si="16"/>
        <v>0</v>
      </c>
      <c r="AC54" s="21">
        <f t="shared" si="17"/>
        <v>0</v>
      </c>
      <c r="AD54" s="21">
        <f t="shared" si="18"/>
        <v>0</v>
      </c>
      <c r="AE54" s="21">
        <f t="shared" si="19"/>
        <v>0</v>
      </c>
      <c r="AF54" s="21">
        <f t="shared" si="20"/>
        <v>0</v>
      </c>
      <c r="AG54" s="21">
        <f t="shared" si="21"/>
        <v>0</v>
      </c>
      <c r="AH54" s="50" t="str">
        <f t="shared" si="22"/>
        <v/>
      </c>
      <c r="AI54" s="50" t="str">
        <f t="shared" si="23"/>
        <v/>
      </c>
      <c r="AJ54" s="50" t="str">
        <f t="shared" si="24"/>
        <v/>
      </c>
      <c r="AK54" s="50" t="str">
        <f t="shared" si="25"/>
        <v/>
      </c>
      <c r="AL54" s="50">
        <f t="shared" si="58"/>
        <v>0</v>
      </c>
      <c r="AM54" s="50">
        <f t="shared" si="59"/>
        <v>0</v>
      </c>
      <c r="AN54" s="50">
        <f t="shared" si="60"/>
        <v>0</v>
      </c>
      <c r="AO54" s="50">
        <f t="shared" si="61"/>
        <v>0</v>
      </c>
      <c r="AP54" s="50">
        <f t="shared" si="30"/>
        <v>0</v>
      </c>
      <c r="AQ54" s="50" t="str">
        <f t="shared" si="38"/>
        <v/>
      </c>
      <c r="AR54" s="21">
        <f t="shared" si="31"/>
        <v>0</v>
      </c>
      <c r="AS54" s="21" t="str">
        <f t="shared" si="32"/>
        <v/>
      </c>
      <c r="AT54" s="21" t="str">
        <f t="shared" si="33"/>
        <v/>
      </c>
      <c r="AU54" s="21" t="str">
        <f t="shared" si="34"/>
        <v/>
      </c>
      <c r="AV54" s="21" t="str">
        <f t="shared" si="35"/>
        <v/>
      </c>
      <c r="BC54" s="14">
        <v>48</v>
      </c>
      <c r="BD54" s="14" t="str">
        <f>IF(ISERROR(VLOOKUP($BC54,男子申込一覧表!$AS$5:$AY$207,3,0)),"",VLOOKUP($BC54,男子申込一覧表!$AS$5:$AY$207,3,0))</f>
        <v/>
      </c>
      <c r="BE54" s="14" t="str">
        <f>IF(ISERROR(VLOOKUP($BC54,男子申込一覧表!$AS$5:$AY$207,3,0)),"",VLOOKUP($BC54,男子申込一覧表!$AS$5:$AY$207,4,0))</f>
        <v/>
      </c>
      <c r="BF54" s="14" t="str">
        <f>IF(ISERROR(VLOOKUP($BC54,男子申込一覧表!$AS$5:$AY$207,3,0)),"",VLOOKUP($BC54,男子申込一覧表!$AS$5:$BB$207,10,0))</f>
        <v/>
      </c>
      <c r="BG54" s="14" t="str">
        <f>IF(ISERROR(VLOOKUP($BC54,男子申込一覧表!$AS$5:$AZ$207,3,0)),"",VLOOKUP($BC54,男子申込一覧表!$AS$5:$AZ$207,7,0))</f>
        <v/>
      </c>
      <c r="BH54" s="14" t="str">
        <f>IF(ISERROR(VLOOKUP($BC54,男子申込一覧表!$AS$5:$BM$207,3,0)),"",VLOOKUP($BC54,男子申込一覧表!$AS$5:$BM$207,14,0))</f>
        <v/>
      </c>
      <c r="BI54" s="14" t="str">
        <f>IF(ISERROR(VLOOKUP($BC54,男子申込一覧表!$AS$5:$BM$207,3,0)),"",VLOOKUP($BC54,男子申込一覧表!$AS$5:$BM$207,9,0))</f>
        <v/>
      </c>
      <c r="BJ54" s="14">
        <f t="shared" si="62"/>
        <v>0</v>
      </c>
      <c r="BK54" s="14">
        <f t="shared" si="62"/>
        <v>0</v>
      </c>
      <c r="BL54" s="14">
        <f t="shared" si="62"/>
        <v>0</v>
      </c>
      <c r="BM54" s="14">
        <f t="shared" si="62"/>
        <v>0</v>
      </c>
      <c r="BN54" s="14">
        <f t="shared" si="62"/>
        <v>0</v>
      </c>
      <c r="BO54" s="14">
        <f t="shared" si="62"/>
        <v>0</v>
      </c>
      <c r="BP54" s="14">
        <f t="shared" si="62"/>
        <v>0</v>
      </c>
      <c r="BQ54" s="14">
        <f t="shared" si="62"/>
        <v>0</v>
      </c>
      <c r="BR54" s="14">
        <f t="shared" si="62"/>
        <v>0</v>
      </c>
      <c r="BS54" s="14">
        <f t="shared" si="62"/>
        <v>0</v>
      </c>
      <c r="BT54" s="14">
        <f t="shared" si="62"/>
        <v>0</v>
      </c>
      <c r="BU54" s="14">
        <f t="shared" si="62"/>
        <v>0</v>
      </c>
    </row>
    <row r="55" spans="1:73" ht="14.25" customHeight="1" x14ac:dyDescent="0.15">
      <c r="A55" s="122" t="str">
        <f t="shared" si="39"/>
        <v/>
      </c>
      <c r="B55" s="18" t="str">
        <f t="shared" si="63"/>
        <v/>
      </c>
      <c r="C55" s="47"/>
      <c r="D55" s="46"/>
      <c r="E55" s="133"/>
      <c r="F55" s="47"/>
      <c r="G55" s="46"/>
      <c r="H55" s="46"/>
      <c r="I55" s="46"/>
      <c r="J55" s="46"/>
      <c r="K55" s="29" t="str">
        <f t="shared" si="37"/>
        <v/>
      </c>
      <c r="L55" s="22" t="str">
        <f t="shared" si="64"/>
        <v/>
      </c>
      <c r="M55" s="22" t="str">
        <f t="shared" si="2"/>
        <v>999:99.99</v>
      </c>
      <c r="O55" s="21" t="str">
        <f t="shared" si="3"/>
        <v/>
      </c>
      <c r="P55" s="21">
        <f t="shared" si="4"/>
        <v>0</v>
      </c>
      <c r="Q55" s="21" t="str">
        <f t="shared" si="5"/>
        <v/>
      </c>
      <c r="R55" s="21" t="str">
        <f t="shared" si="6"/>
        <v/>
      </c>
      <c r="S55" s="21">
        <f t="shared" si="7"/>
        <v>0</v>
      </c>
      <c r="T55" s="21">
        <f t="shared" si="8"/>
        <v>0</v>
      </c>
      <c r="U55" s="21">
        <f t="shared" si="9"/>
        <v>0</v>
      </c>
      <c r="V55" s="21">
        <f t="shared" si="10"/>
        <v>0</v>
      </c>
      <c r="W55" s="21" t="str">
        <f t="shared" si="11"/>
        <v/>
      </c>
      <c r="X55" s="21" t="str">
        <f t="shared" si="12"/>
        <v/>
      </c>
      <c r="Y55" s="21">
        <f t="shared" si="13"/>
        <v>0</v>
      </c>
      <c r="Z55" s="21">
        <f t="shared" si="14"/>
        <v>0</v>
      </c>
      <c r="AA55" s="21">
        <f t="shared" si="15"/>
        <v>0</v>
      </c>
      <c r="AB55" s="21">
        <f t="shared" si="16"/>
        <v>0</v>
      </c>
      <c r="AC55" s="21">
        <f t="shared" si="17"/>
        <v>0</v>
      </c>
      <c r="AD55" s="21">
        <f t="shared" si="18"/>
        <v>0</v>
      </c>
      <c r="AE55" s="21">
        <f t="shared" si="19"/>
        <v>0</v>
      </c>
      <c r="AF55" s="21">
        <f t="shared" si="20"/>
        <v>0</v>
      </c>
      <c r="AG55" s="21">
        <f t="shared" si="21"/>
        <v>0</v>
      </c>
      <c r="AH55" s="50" t="str">
        <f t="shared" si="22"/>
        <v/>
      </c>
      <c r="AI55" s="50" t="str">
        <f t="shared" si="23"/>
        <v/>
      </c>
      <c r="AJ55" s="50" t="str">
        <f t="shared" si="24"/>
        <v/>
      </c>
      <c r="AK55" s="50" t="str">
        <f t="shared" si="25"/>
        <v/>
      </c>
      <c r="AL55" s="50">
        <f t="shared" si="58"/>
        <v>0</v>
      </c>
      <c r="AM55" s="50">
        <f t="shared" si="59"/>
        <v>0</v>
      </c>
      <c r="AN55" s="50">
        <f t="shared" si="60"/>
        <v>0</v>
      </c>
      <c r="AO55" s="50">
        <f t="shared" si="61"/>
        <v>0</v>
      </c>
      <c r="AP55" s="50">
        <f t="shared" si="30"/>
        <v>0</v>
      </c>
      <c r="AQ55" s="50" t="str">
        <f t="shared" si="38"/>
        <v/>
      </c>
      <c r="AR55" s="21">
        <f t="shared" si="31"/>
        <v>0</v>
      </c>
      <c r="AS55" s="21" t="str">
        <f t="shared" si="32"/>
        <v/>
      </c>
      <c r="AT55" s="21" t="str">
        <f t="shared" si="33"/>
        <v/>
      </c>
      <c r="AU55" s="21" t="str">
        <f t="shared" si="34"/>
        <v/>
      </c>
      <c r="AV55" s="21" t="str">
        <f t="shared" si="35"/>
        <v/>
      </c>
      <c r="BC55" s="14">
        <v>49</v>
      </c>
      <c r="BD55" s="14" t="str">
        <f>IF(ISERROR(VLOOKUP($BC55,男子申込一覧表!$AS$5:$AY$207,3,0)),"",VLOOKUP($BC55,男子申込一覧表!$AS$5:$AY$207,3,0))</f>
        <v/>
      </c>
      <c r="BE55" s="14" t="str">
        <f>IF(ISERROR(VLOOKUP($BC55,男子申込一覧表!$AS$5:$AY$207,3,0)),"",VLOOKUP($BC55,男子申込一覧表!$AS$5:$AY$207,4,0))</f>
        <v/>
      </c>
      <c r="BF55" s="14" t="str">
        <f>IF(ISERROR(VLOOKUP($BC55,男子申込一覧表!$AS$5:$AY$207,3,0)),"",VLOOKUP($BC55,男子申込一覧表!$AS$5:$BB$207,10,0))</f>
        <v/>
      </c>
      <c r="BG55" s="14" t="str">
        <f>IF(ISERROR(VLOOKUP($BC55,男子申込一覧表!$AS$5:$AZ$207,3,0)),"",VLOOKUP($BC55,男子申込一覧表!$AS$5:$AZ$207,7,0))</f>
        <v/>
      </c>
      <c r="BH55" s="14" t="str">
        <f>IF(ISERROR(VLOOKUP($BC55,男子申込一覧表!$AS$5:$BM$207,3,0)),"",VLOOKUP($BC55,男子申込一覧表!$AS$5:$BM$207,14,0))</f>
        <v/>
      </c>
      <c r="BI55" s="14" t="str">
        <f>IF(ISERROR(VLOOKUP($BC55,男子申込一覧表!$AS$5:$BM$207,3,0)),"",VLOOKUP($BC55,男子申込一覧表!$AS$5:$BM$207,9,0))</f>
        <v/>
      </c>
      <c r="BJ55" s="14">
        <f t="shared" si="62"/>
        <v>0</v>
      </c>
      <c r="BK55" s="14">
        <f t="shared" si="62"/>
        <v>0</v>
      </c>
      <c r="BL55" s="14">
        <f t="shared" si="62"/>
        <v>0</v>
      </c>
      <c r="BM55" s="14">
        <f t="shared" si="62"/>
        <v>0</v>
      </c>
      <c r="BN55" s="14">
        <f t="shared" si="62"/>
        <v>0</v>
      </c>
      <c r="BO55" s="14">
        <f t="shared" si="62"/>
        <v>0</v>
      </c>
      <c r="BP55" s="14">
        <f t="shared" si="62"/>
        <v>0</v>
      </c>
      <c r="BQ55" s="14">
        <f t="shared" si="62"/>
        <v>0</v>
      </c>
      <c r="BR55" s="14">
        <f t="shared" si="62"/>
        <v>0</v>
      </c>
      <c r="BS55" s="14">
        <f t="shared" si="62"/>
        <v>0</v>
      </c>
      <c r="BT55" s="14">
        <f t="shared" si="62"/>
        <v>0</v>
      </c>
      <c r="BU55" s="14">
        <f t="shared" si="62"/>
        <v>0</v>
      </c>
    </row>
    <row r="56" spans="1:73" ht="14.25" customHeight="1" x14ac:dyDescent="0.15">
      <c r="A56" s="122" t="str">
        <f t="shared" si="39"/>
        <v/>
      </c>
      <c r="B56" s="18" t="str">
        <f t="shared" ref="B56:B65" si="65">IF(D56="","",IF(W56=0,"男子",IF(W56=5,"女子",IF(W56=9,"混合","？？"))))</f>
        <v/>
      </c>
      <c r="C56" s="47"/>
      <c r="D56" s="46"/>
      <c r="E56" s="133"/>
      <c r="F56" s="47"/>
      <c r="G56" s="46"/>
      <c r="H56" s="46"/>
      <c r="I56" s="46"/>
      <c r="J56" s="46"/>
      <c r="K56" s="29" t="str">
        <f t="shared" si="37"/>
        <v/>
      </c>
      <c r="L56" s="22" t="str">
        <f t="shared" ref="L56:L65" si="66">IF(D56="","",SUM(Y56:AB56))</f>
        <v/>
      </c>
      <c r="M56" s="22" t="str">
        <f t="shared" si="2"/>
        <v>999:99.99</v>
      </c>
      <c r="O56" s="21" t="str">
        <f t="shared" si="3"/>
        <v/>
      </c>
      <c r="P56" s="21">
        <f t="shared" si="4"/>
        <v>0</v>
      </c>
      <c r="Q56" s="21" t="str">
        <f t="shared" si="5"/>
        <v/>
      </c>
      <c r="R56" s="21" t="str">
        <f t="shared" si="6"/>
        <v/>
      </c>
      <c r="S56" s="21">
        <f t="shared" ref="S56:S65" si="67">IF(G56="",0,VLOOKUP(G56,$BD$7:$BG$106,4,0))</f>
        <v>0</v>
      </c>
      <c r="T56" s="21">
        <f t="shared" ref="T56:T65" si="68">IF(H56="",0,VLOOKUP(H56,$BD$7:$BG$106,4,0))</f>
        <v>0</v>
      </c>
      <c r="U56" s="21">
        <f t="shared" ref="U56:U65" si="69">IF(I56="",0,VLOOKUP(I56,$BD$7:$BG$106,4,0))</f>
        <v>0</v>
      </c>
      <c r="V56" s="21">
        <f t="shared" ref="V56:V65" si="70">IF(J56="",0,VLOOKUP(J56,$BD$7:$BG$106,4,0))</f>
        <v>0</v>
      </c>
      <c r="W56" s="21" t="str">
        <f t="shared" si="11"/>
        <v/>
      </c>
      <c r="X56" s="21" t="str">
        <f t="shared" si="12"/>
        <v/>
      </c>
      <c r="Y56" s="21">
        <f t="shared" ref="Y56:Y65" si="71">IF(G56="",0,VLOOKUP(G56,$BD$7:$BG$106,3,0))</f>
        <v>0</v>
      </c>
      <c r="Z56" s="21">
        <f t="shared" ref="Z56:Z65" si="72">IF(H56="",0,VLOOKUP(H56,$BD$7:$BG$106,3,0))</f>
        <v>0</v>
      </c>
      <c r="AA56" s="21">
        <f t="shared" ref="AA56:AA65" si="73">IF(I56="",0,VLOOKUP(I56,$BD$7:$BG$106,3,0))</f>
        <v>0</v>
      </c>
      <c r="AB56" s="21">
        <f t="shared" ref="AB56:AB65" si="74">IF(J56="",0,VLOOKUP(J56,$BD$7:$BG$106,3,0))</f>
        <v>0</v>
      </c>
      <c r="AC56" s="21">
        <f t="shared" ref="AC56:AC65" si="75">IF(SUM(Y56:AB56)=0,0,IF(SUM(Y56:AB56)=20,5,IF(SUM(Y56:AB56)=10,9,3)))</f>
        <v>0</v>
      </c>
      <c r="AD56" s="21">
        <f t="shared" si="18"/>
        <v>0</v>
      </c>
      <c r="AE56" s="21">
        <f t="shared" si="19"/>
        <v>0</v>
      </c>
      <c r="AF56" s="21">
        <f t="shared" si="20"/>
        <v>0</v>
      </c>
      <c r="AG56" s="21">
        <f t="shared" si="21"/>
        <v>0</v>
      </c>
      <c r="AH56" s="50" t="str">
        <f t="shared" si="22"/>
        <v/>
      </c>
      <c r="AI56" s="50" t="str">
        <f t="shared" si="23"/>
        <v/>
      </c>
      <c r="AJ56" s="50" t="str">
        <f t="shared" si="24"/>
        <v/>
      </c>
      <c r="AK56" s="50" t="str">
        <f t="shared" si="25"/>
        <v/>
      </c>
      <c r="AL56" s="50">
        <f t="shared" si="58"/>
        <v>0</v>
      </c>
      <c r="AM56" s="50">
        <f t="shared" si="59"/>
        <v>0</v>
      </c>
      <c r="AN56" s="50">
        <f t="shared" si="60"/>
        <v>0</v>
      </c>
      <c r="AO56" s="50">
        <f t="shared" si="61"/>
        <v>0</v>
      </c>
      <c r="AP56" s="50">
        <f t="shared" si="30"/>
        <v>0</v>
      </c>
      <c r="AQ56" s="50" t="str">
        <f t="shared" si="38"/>
        <v/>
      </c>
      <c r="AR56" s="21">
        <f t="shared" si="31"/>
        <v>0</v>
      </c>
      <c r="AS56" s="21" t="str">
        <f t="shared" si="32"/>
        <v/>
      </c>
      <c r="AT56" s="21" t="str">
        <f t="shared" si="33"/>
        <v/>
      </c>
      <c r="AU56" s="21" t="str">
        <f t="shared" si="34"/>
        <v/>
      </c>
      <c r="AV56" s="21" t="str">
        <f t="shared" si="35"/>
        <v/>
      </c>
      <c r="BC56" s="14">
        <v>50</v>
      </c>
      <c r="BD56" s="14" t="str">
        <f>IF(ISERROR(VLOOKUP($BC56,男子申込一覧表!$AS$5:$AY$207,3,0)),"",VLOOKUP($BC56,男子申込一覧表!$AS$5:$AY$207,3,0))</f>
        <v/>
      </c>
      <c r="BE56" s="14" t="str">
        <f>IF(ISERROR(VLOOKUP($BC56,男子申込一覧表!$AS$5:$AY$207,3,0)),"",VLOOKUP($BC56,男子申込一覧表!$AS$5:$AY$207,4,0))</f>
        <v/>
      </c>
      <c r="BF56" s="14" t="str">
        <f>IF(ISERROR(VLOOKUP($BC56,男子申込一覧表!$AS$5:$AY$207,3,0)),"",VLOOKUP($BC56,男子申込一覧表!$AS$5:$BB$207,10,0))</f>
        <v/>
      </c>
      <c r="BG56" s="14" t="str">
        <f>IF(ISERROR(VLOOKUP($BC56,男子申込一覧表!$AS$5:$AZ$207,3,0)),"",VLOOKUP($BC56,男子申込一覧表!$AS$5:$AZ$207,7,0))</f>
        <v/>
      </c>
      <c r="BH56" s="14" t="str">
        <f>IF(ISERROR(VLOOKUP($BC56,男子申込一覧表!$AS$5:$BM$207,3,0)),"",VLOOKUP($BC56,男子申込一覧表!$AS$5:$BM$207,14,0))</f>
        <v/>
      </c>
      <c r="BI56" s="14" t="str">
        <f>IF(ISERROR(VLOOKUP($BC56,男子申込一覧表!$AS$5:$BM$207,3,0)),"",VLOOKUP($BC56,男子申込一覧表!$AS$5:$BM$207,9,0))</f>
        <v/>
      </c>
      <c r="BJ56" s="14">
        <f t="shared" si="62"/>
        <v>0</v>
      </c>
      <c r="BK56" s="14">
        <f t="shared" si="62"/>
        <v>0</v>
      </c>
      <c r="BL56" s="14">
        <f t="shared" si="62"/>
        <v>0</v>
      </c>
      <c r="BM56" s="14">
        <f t="shared" si="62"/>
        <v>0</v>
      </c>
      <c r="BN56" s="14">
        <f t="shared" si="62"/>
        <v>0</v>
      </c>
      <c r="BO56" s="14">
        <f t="shared" si="62"/>
        <v>0</v>
      </c>
      <c r="BP56" s="14">
        <f t="shared" si="62"/>
        <v>0</v>
      </c>
      <c r="BQ56" s="14">
        <f t="shared" si="62"/>
        <v>0</v>
      </c>
      <c r="BR56" s="14">
        <f t="shared" si="62"/>
        <v>0</v>
      </c>
      <c r="BS56" s="14">
        <f t="shared" si="62"/>
        <v>0</v>
      </c>
      <c r="BT56" s="14">
        <f t="shared" si="62"/>
        <v>0</v>
      </c>
      <c r="BU56" s="14">
        <f t="shared" si="62"/>
        <v>0</v>
      </c>
    </row>
    <row r="57" spans="1:73" ht="14.25" customHeight="1" x14ac:dyDescent="0.15">
      <c r="A57" s="122" t="str">
        <f t="shared" si="39"/>
        <v/>
      </c>
      <c r="B57" s="18" t="str">
        <f t="shared" si="65"/>
        <v/>
      </c>
      <c r="C57" s="47"/>
      <c r="D57" s="46"/>
      <c r="E57" s="133"/>
      <c r="F57" s="47"/>
      <c r="G57" s="46"/>
      <c r="H57" s="46"/>
      <c r="I57" s="46"/>
      <c r="J57" s="46"/>
      <c r="K57" s="29" t="str">
        <f t="shared" si="37"/>
        <v/>
      </c>
      <c r="L57" s="22" t="str">
        <f t="shared" si="66"/>
        <v/>
      </c>
      <c r="M57" s="22" t="str">
        <f t="shared" si="2"/>
        <v>999:99.99</v>
      </c>
      <c r="O57" s="21" t="str">
        <f t="shared" si="3"/>
        <v/>
      </c>
      <c r="P57" s="21">
        <f t="shared" si="4"/>
        <v>0</v>
      </c>
      <c r="Q57" s="21" t="str">
        <f t="shared" si="5"/>
        <v/>
      </c>
      <c r="R57" s="21" t="str">
        <f t="shared" si="6"/>
        <v/>
      </c>
      <c r="S57" s="21">
        <f t="shared" si="67"/>
        <v>0</v>
      </c>
      <c r="T57" s="21">
        <f t="shared" si="68"/>
        <v>0</v>
      </c>
      <c r="U57" s="21">
        <f t="shared" si="69"/>
        <v>0</v>
      </c>
      <c r="V57" s="21">
        <f t="shared" si="70"/>
        <v>0</v>
      </c>
      <c r="W57" s="21" t="str">
        <f t="shared" si="11"/>
        <v/>
      </c>
      <c r="X57" s="21" t="str">
        <f t="shared" si="12"/>
        <v/>
      </c>
      <c r="Y57" s="21">
        <f t="shared" si="71"/>
        <v>0</v>
      </c>
      <c r="Z57" s="21">
        <f t="shared" si="72"/>
        <v>0</v>
      </c>
      <c r="AA57" s="21">
        <f t="shared" si="73"/>
        <v>0</v>
      </c>
      <c r="AB57" s="21">
        <f t="shared" si="74"/>
        <v>0</v>
      </c>
      <c r="AC57" s="21">
        <f t="shared" si="75"/>
        <v>0</v>
      </c>
      <c r="AD57" s="21">
        <f t="shared" si="18"/>
        <v>0</v>
      </c>
      <c r="AE57" s="21">
        <f t="shared" si="19"/>
        <v>0</v>
      </c>
      <c r="AF57" s="21">
        <f t="shared" si="20"/>
        <v>0</v>
      </c>
      <c r="AG57" s="21">
        <f t="shared" si="21"/>
        <v>0</v>
      </c>
      <c r="AH57" s="50" t="str">
        <f t="shared" si="22"/>
        <v/>
      </c>
      <c r="AI57" s="50" t="str">
        <f t="shared" si="23"/>
        <v/>
      </c>
      <c r="AJ57" s="50" t="str">
        <f t="shared" si="24"/>
        <v/>
      </c>
      <c r="AK57" s="50" t="str">
        <f t="shared" si="25"/>
        <v/>
      </c>
      <c r="AL57" s="50">
        <f t="shared" si="58"/>
        <v>0</v>
      </c>
      <c r="AM57" s="50">
        <f t="shared" si="59"/>
        <v>0</v>
      </c>
      <c r="AN57" s="50">
        <f t="shared" si="60"/>
        <v>0</v>
      </c>
      <c r="AO57" s="50">
        <f t="shared" si="61"/>
        <v>0</v>
      </c>
      <c r="AP57" s="50">
        <f t="shared" si="30"/>
        <v>0</v>
      </c>
      <c r="AQ57" s="50" t="str">
        <f t="shared" si="38"/>
        <v/>
      </c>
      <c r="AR57" s="21">
        <f t="shared" si="31"/>
        <v>0</v>
      </c>
      <c r="AS57" s="21" t="str">
        <f t="shared" si="32"/>
        <v/>
      </c>
      <c r="AT57" s="21" t="str">
        <f t="shared" si="33"/>
        <v/>
      </c>
      <c r="AU57" s="21" t="str">
        <f t="shared" si="34"/>
        <v/>
      </c>
      <c r="AV57" s="21" t="str">
        <f t="shared" si="35"/>
        <v/>
      </c>
      <c r="BC57" s="14">
        <v>51</v>
      </c>
      <c r="BD57" s="14" t="str">
        <f>IF(ISERROR(VLOOKUP($BC57,男子申込一覧表!$AS$5:$AY$207,3,0)),"",VLOOKUP($BC57,男子申込一覧表!$AS$5:$AY$207,3,0))</f>
        <v/>
      </c>
      <c r="BE57" s="14" t="str">
        <f>IF(ISERROR(VLOOKUP($BC57,男子申込一覧表!$AS$5:$AY$207,3,0)),"",VLOOKUP($BC57,男子申込一覧表!$AS$5:$AY$207,4,0))</f>
        <v/>
      </c>
      <c r="BF57" s="14" t="str">
        <f>IF(ISERROR(VLOOKUP($BC57,男子申込一覧表!$AS$5:$AY$207,3,0)),"",VLOOKUP($BC57,男子申込一覧表!$AS$5:$BB$207,10,0))</f>
        <v/>
      </c>
      <c r="BG57" s="14" t="str">
        <f>IF(ISERROR(VLOOKUP($BC57,男子申込一覧表!$AS$5:$AZ$207,3,0)),"",VLOOKUP($BC57,男子申込一覧表!$AS$5:$AZ$207,7,0))</f>
        <v/>
      </c>
      <c r="BH57" s="14" t="str">
        <f>IF(ISERROR(VLOOKUP($BC57,男子申込一覧表!$AS$5:$BM$207,3,0)),"",VLOOKUP($BC57,男子申込一覧表!$AS$5:$BM$207,14,0))</f>
        <v/>
      </c>
      <c r="BI57" s="14" t="str">
        <f>IF(ISERROR(VLOOKUP($BC57,男子申込一覧表!$AS$5:$BM$207,3,0)),"",VLOOKUP($BC57,男子申込一覧表!$AS$5:$BM$207,9,0))</f>
        <v/>
      </c>
      <c r="BJ57" s="14">
        <f t="shared" si="62"/>
        <v>0</v>
      </c>
      <c r="BK57" s="14">
        <f t="shared" si="62"/>
        <v>0</v>
      </c>
      <c r="BL57" s="14">
        <f t="shared" si="62"/>
        <v>0</v>
      </c>
      <c r="BM57" s="14">
        <f t="shared" si="62"/>
        <v>0</v>
      </c>
      <c r="BN57" s="14">
        <f t="shared" si="62"/>
        <v>0</v>
      </c>
      <c r="BO57" s="14">
        <f t="shared" si="62"/>
        <v>0</v>
      </c>
      <c r="BP57" s="14">
        <f t="shared" si="62"/>
        <v>0</v>
      </c>
      <c r="BQ57" s="14">
        <f t="shared" si="62"/>
        <v>0</v>
      </c>
      <c r="BR57" s="14">
        <f t="shared" si="62"/>
        <v>0</v>
      </c>
      <c r="BS57" s="14">
        <f t="shared" si="62"/>
        <v>0</v>
      </c>
      <c r="BT57" s="14">
        <f t="shared" si="62"/>
        <v>0</v>
      </c>
      <c r="BU57" s="14">
        <f t="shared" si="62"/>
        <v>0</v>
      </c>
    </row>
    <row r="58" spans="1:73" ht="14.25" customHeight="1" x14ac:dyDescent="0.15">
      <c r="A58" s="122" t="str">
        <f t="shared" si="39"/>
        <v/>
      </c>
      <c r="B58" s="18" t="str">
        <f t="shared" si="65"/>
        <v/>
      </c>
      <c r="C58" s="47"/>
      <c r="D58" s="46"/>
      <c r="E58" s="133"/>
      <c r="F58" s="47"/>
      <c r="G58" s="46"/>
      <c r="H58" s="46"/>
      <c r="I58" s="46"/>
      <c r="J58" s="46"/>
      <c r="K58" s="29" t="str">
        <f t="shared" si="37"/>
        <v/>
      </c>
      <c r="L58" s="22" t="str">
        <f t="shared" si="66"/>
        <v/>
      </c>
      <c r="M58" s="22" t="str">
        <f t="shared" si="2"/>
        <v>999:99.99</v>
      </c>
      <c r="O58" s="21" t="str">
        <f t="shared" si="3"/>
        <v/>
      </c>
      <c r="P58" s="21">
        <f t="shared" si="4"/>
        <v>0</v>
      </c>
      <c r="Q58" s="21" t="str">
        <f t="shared" si="5"/>
        <v/>
      </c>
      <c r="R58" s="21" t="str">
        <f t="shared" si="6"/>
        <v/>
      </c>
      <c r="S58" s="21">
        <f t="shared" si="67"/>
        <v>0</v>
      </c>
      <c r="T58" s="21">
        <f t="shared" si="68"/>
        <v>0</v>
      </c>
      <c r="U58" s="21">
        <f t="shared" si="69"/>
        <v>0</v>
      </c>
      <c r="V58" s="21">
        <f t="shared" si="70"/>
        <v>0</v>
      </c>
      <c r="W58" s="21" t="str">
        <f t="shared" si="11"/>
        <v/>
      </c>
      <c r="X58" s="21" t="str">
        <f t="shared" si="12"/>
        <v/>
      </c>
      <c r="Y58" s="21">
        <f t="shared" si="71"/>
        <v>0</v>
      </c>
      <c r="Z58" s="21">
        <f t="shared" si="72"/>
        <v>0</v>
      </c>
      <c r="AA58" s="21">
        <f t="shared" si="73"/>
        <v>0</v>
      </c>
      <c r="AB58" s="21">
        <f t="shared" si="74"/>
        <v>0</v>
      </c>
      <c r="AC58" s="21">
        <f t="shared" si="75"/>
        <v>0</v>
      </c>
      <c r="AD58" s="21">
        <f t="shared" si="18"/>
        <v>0</v>
      </c>
      <c r="AE58" s="21">
        <f t="shared" si="19"/>
        <v>0</v>
      </c>
      <c r="AF58" s="21">
        <f t="shared" si="20"/>
        <v>0</v>
      </c>
      <c r="AG58" s="21">
        <f t="shared" si="21"/>
        <v>0</v>
      </c>
      <c r="AH58" s="50" t="str">
        <f t="shared" si="22"/>
        <v/>
      </c>
      <c r="AI58" s="50" t="str">
        <f t="shared" si="23"/>
        <v/>
      </c>
      <c r="AJ58" s="50" t="str">
        <f t="shared" si="24"/>
        <v/>
      </c>
      <c r="AK58" s="50" t="str">
        <f t="shared" si="25"/>
        <v/>
      </c>
      <c r="AL58" s="50">
        <f t="shared" si="58"/>
        <v>0</v>
      </c>
      <c r="AM58" s="50">
        <f t="shared" si="59"/>
        <v>0</v>
      </c>
      <c r="AN58" s="50">
        <f t="shared" si="60"/>
        <v>0</v>
      </c>
      <c r="AO58" s="50">
        <f t="shared" si="61"/>
        <v>0</v>
      </c>
      <c r="AP58" s="50">
        <f t="shared" si="30"/>
        <v>0</v>
      </c>
      <c r="AQ58" s="50" t="str">
        <f t="shared" si="38"/>
        <v/>
      </c>
      <c r="AR58" s="21">
        <f t="shared" si="31"/>
        <v>0</v>
      </c>
      <c r="AS58" s="21" t="str">
        <f t="shared" si="32"/>
        <v/>
      </c>
      <c r="AT58" s="21" t="str">
        <f t="shared" si="33"/>
        <v/>
      </c>
      <c r="AU58" s="21" t="str">
        <f t="shared" si="34"/>
        <v/>
      </c>
      <c r="AV58" s="21" t="str">
        <f t="shared" si="35"/>
        <v/>
      </c>
      <c r="BC58" s="14">
        <v>52</v>
      </c>
      <c r="BD58" s="14" t="str">
        <f>IF(ISERROR(VLOOKUP($BC58,男子申込一覧表!$AS$5:$AY$207,3,0)),"",VLOOKUP($BC58,男子申込一覧表!$AS$5:$AY$207,3,0))</f>
        <v/>
      </c>
      <c r="BE58" s="14" t="str">
        <f>IF(ISERROR(VLOOKUP($BC58,男子申込一覧表!$AS$5:$AY$207,3,0)),"",VLOOKUP($BC58,男子申込一覧表!$AS$5:$AY$207,4,0))</f>
        <v/>
      </c>
      <c r="BF58" s="14" t="str">
        <f>IF(ISERROR(VLOOKUP($BC58,男子申込一覧表!$AS$5:$AY$207,3,0)),"",VLOOKUP($BC58,男子申込一覧表!$AS$5:$BB$207,10,0))</f>
        <v/>
      </c>
      <c r="BG58" s="14" t="str">
        <f>IF(ISERROR(VLOOKUP($BC58,男子申込一覧表!$AS$5:$AZ$207,3,0)),"",VLOOKUP($BC58,男子申込一覧表!$AS$5:$AZ$207,7,0))</f>
        <v/>
      </c>
      <c r="BH58" s="14" t="str">
        <f>IF(ISERROR(VLOOKUP($BC58,男子申込一覧表!$AS$5:$BM$207,3,0)),"",VLOOKUP($BC58,男子申込一覧表!$AS$5:$BM$207,14,0))</f>
        <v/>
      </c>
      <c r="BI58" s="14" t="str">
        <f>IF(ISERROR(VLOOKUP($BC58,男子申込一覧表!$AS$5:$BM$207,3,0)),"",VLOOKUP($BC58,男子申込一覧表!$AS$5:$BM$207,9,0))</f>
        <v/>
      </c>
      <c r="BJ58" s="14">
        <f t="shared" si="62"/>
        <v>0</v>
      </c>
      <c r="BK58" s="14">
        <f t="shared" si="62"/>
        <v>0</v>
      </c>
      <c r="BL58" s="14">
        <f t="shared" si="62"/>
        <v>0</v>
      </c>
      <c r="BM58" s="14">
        <f t="shared" si="62"/>
        <v>0</v>
      </c>
      <c r="BN58" s="14">
        <f t="shared" si="62"/>
        <v>0</v>
      </c>
      <c r="BO58" s="14">
        <f t="shared" si="62"/>
        <v>0</v>
      </c>
      <c r="BP58" s="14">
        <f t="shared" si="62"/>
        <v>0</v>
      </c>
      <c r="BQ58" s="14">
        <f t="shared" si="62"/>
        <v>0</v>
      </c>
      <c r="BR58" s="14">
        <f t="shared" si="62"/>
        <v>0</v>
      </c>
      <c r="BS58" s="14">
        <f t="shared" si="62"/>
        <v>0</v>
      </c>
      <c r="BT58" s="14">
        <f t="shared" si="62"/>
        <v>0</v>
      </c>
      <c r="BU58" s="14">
        <f t="shared" si="62"/>
        <v>0</v>
      </c>
    </row>
    <row r="59" spans="1:73" ht="14.25" customHeight="1" x14ac:dyDescent="0.15">
      <c r="A59" s="122" t="str">
        <f t="shared" si="39"/>
        <v/>
      </c>
      <c r="B59" s="18" t="str">
        <f t="shared" si="65"/>
        <v/>
      </c>
      <c r="C59" s="47"/>
      <c r="D59" s="46"/>
      <c r="E59" s="133"/>
      <c r="F59" s="47"/>
      <c r="G59" s="46"/>
      <c r="H59" s="46"/>
      <c r="I59" s="46"/>
      <c r="J59" s="46"/>
      <c r="K59" s="29" t="str">
        <f t="shared" si="37"/>
        <v/>
      </c>
      <c r="L59" s="22" t="str">
        <f t="shared" si="66"/>
        <v/>
      </c>
      <c r="M59" s="22" t="str">
        <f t="shared" si="2"/>
        <v>999:99.99</v>
      </c>
      <c r="O59" s="21" t="str">
        <f t="shared" si="3"/>
        <v/>
      </c>
      <c r="P59" s="21">
        <f t="shared" si="4"/>
        <v>0</v>
      </c>
      <c r="Q59" s="21" t="str">
        <f t="shared" si="5"/>
        <v/>
      </c>
      <c r="R59" s="21" t="str">
        <f t="shared" si="6"/>
        <v/>
      </c>
      <c r="S59" s="21">
        <f t="shared" si="67"/>
        <v>0</v>
      </c>
      <c r="T59" s="21">
        <f t="shared" si="68"/>
        <v>0</v>
      </c>
      <c r="U59" s="21">
        <f t="shared" si="69"/>
        <v>0</v>
      </c>
      <c r="V59" s="21">
        <f t="shared" si="70"/>
        <v>0</v>
      </c>
      <c r="W59" s="21" t="str">
        <f t="shared" si="11"/>
        <v/>
      </c>
      <c r="X59" s="21" t="str">
        <f t="shared" si="12"/>
        <v/>
      </c>
      <c r="Y59" s="21">
        <f t="shared" si="71"/>
        <v>0</v>
      </c>
      <c r="Z59" s="21">
        <f t="shared" si="72"/>
        <v>0</v>
      </c>
      <c r="AA59" s="21">
        <f t="shared" si="73"/>
        <v>0</v>
      </c>
      <c r="AB59" s="21">
        <f t="shared" si="74"/>
        <v>0</v>
      </c>
      <c r="AC59" s="21">
        <f t="shared" si="75"/>
        <v>0</v>
      </c>
      <c r="AD59" s="21">
        <f t="shared" si="18"/>
        <v>0</v>
      </c>
      <c r="AE59" s="21">
        <f t="shared" si="19"/>
        <v>0</v>
      </c>
      <c r="AF59" s="21">
        <f t="shared" si="20"/>
        <v>0</v>
      </c>
      <c r="AG59" s="21">
        <f t="shared" si="21"/>
        <v>0</v>
      </c>
      <c r="AH59" s="50" t="str">
        <f t="shared" si="22"/>
        <v/>
      </c>
      <c r="AI59" s="50" t="str">
        <f t="shared" si="23"/>
        <v/>
      </c>
      <c r="AJ59" s="50" t="str">
        <f t="shared" si="24"/>
        <v/>
      </c>
      <c r="AK59" s="50" t="str">
        <f t="shared" si="25"/>
        <v/>
      </c>
      <c r="AL59" s="50">
        <f t="shared" si="58"/>
        <v>0</v>
      </c>
      <c r="AM59" s="50">
        <f t="shared" si="59"/>
        <v>0</v>
      </c>
      <c r="AN59" s="50">
        <f t="shared" si="60"/>
        <v>0</v>
      </c>
      <c r="AO59" s="50">
        <f t="shared" si="61"/>
        <v>0</v>
      </c>
      <c r="AP59" s="50">
        <f t="shared" si="30"/>
        <v>0</v>
      </c>
      <c r="AQ59" s="50" t="str">
        <f t="shared" si="38"/>
        <v/>
      </c>
      <c r="AR59" s="21">
        <f t="shared" si="31"/>
        <v>0</v>
      </c>
      <c r="AS59" s="21" t="str">
        <f t="shared" si="32"/>
        <v/>
      </c>
      <c r="AT59" s="21" t="str">
        <f t="shared" si="33"/>
        <v/>
      </c>
      <c r="AU59" s="21" t="str">
        <f t="shared" si="34"/>
        <v/>
      </c>
      <c r="AV59" s="21" t="str">
        <f t="shared" si="35"/>
        <v/>
      </c>
      <c r="BC59" s="14">
        <v>53</v>
      </c>
      <c r="BD59" s="14" t="str">
        <f>IF(ISERROR(VLOOKUP($BC59,男子申込一覧表!$AS$5:$AY$207,3,0)),"",VLOOKUP($BC59,男子申込一覧表!$AS$5:$AY$207,3,0))</f>
        <v/>
      </c>
      <c r="BE59" s="14" t="str">
        <f>IF(ISERROR(VLOOKUP($BC59,男子申込一覧表!$AS$5:$AY$207,3,0)),"",VLOOKUP($BC59,男子申込一覧表!$AS$5:$AY$207,4,0))</f>
        <v/>
      </c>
      <c r="BF59" s="14" t="str">
        <f>IF(ISERROR(VLOOKUP($BC59,男子申込一覧表!$AS$5:$AY$207,3,0)),"",VLOOKUP($BC59,男子申込一覧表!$AS$5:$BB$207,10,0))</f>
        <v/>
      </c>
      <c r="BG59" s="14" t="str">
        <f>IF(ISERROR(VLOOKUP($BC59,男子申込一覧表!$AS$5:$AZ$207,3,0)),"",VLOOKUP($BC59,男子申込一覧表!$AS$5:$AZ$207,7,0))</f>
        <v/>
      </c>
      <c r="BH59" s="14" t="str">
        <f>IF(ISERROR(VLOOKUP($BC59,男子申込一覧表!$AS$5:$BM$207,3,0)),"",VLOOKUP($BC59,男子申込一覧表!$AS$5:$BM$207,14,0))</f>
        <v/>
      </c>
      <c r="BI59" s="14" t="str">
        <f>IF(ISERROR(VLOOKUP($BC59,男子申込一覧表!$AS$5:$BM$207,3,0)),"",VLOOKUP($BC59,男子申込一覧表!$AS$5:$BM$207,9,0))</f>
        <v/>
      </c>
      <c r="BJ59" s="14">
        <f t="shared" si="62"/>
        <v>0</v>
      </c>
      <c r="BK59" s="14">
        <f t="shared" si="62"/>
        <v>0</v>
      </c>
      <c r="BL59" s="14">
        <f t="shared" si="62"/>
        <v>0</v>
      </c>
      <c r="BM59" s="14">
        <f t="shared" si="62"/>
        <v>0</v>
      </c>
      <c r="BN59" s="14">
        <f t="shared" si="62"/>
        <v>0</v>
      </c>
      <c r="BO59" s="14">
        <f t="shared" si="62"/>
        <v>0</v>
      </c>
      <c r="BP59" s="14">
        <f t="shared" si="62"/>
        <v>0</v>
      </c>
      <c r="BQ59" s="14">
        <f t="shared" si="62"/>
        <v>0</v>
      </c>
      <c r="BR59" s="14">
        <f t="shared" si="62"/>
        <v>0</v>
      </c>
      <c r="BS59" s="14">
        <f t="shared" si="62"/>
        <v>0</v>
      </c>
      <c r="BT59" s="14">
        <f t="shared" si="62"/>
        <v>0</v>
      </c>
      <c r="BU59" s="14">
        <f t="shared" si="62"/>
        <v>0</v>
      </c>
    </row>
    <row r="60" spans="1:73" ht="14.25" customHeight="1" x14ac:dyDescent="0.15">
      <c r="A60" s="122" t="str">
        <f t="shared" si="39"/>
        <v/>
      </c>
      <c r="B60" s="18" t="str">
        <f t="shared" si="65"/>
        <v/>
      </c>
      <c r="C60" s="47"/>
      <c r="D60" s="46"/>
      <c r="E60" s="133"/>
      <c r="F60" s="47"/>
      <c r="G60" s="46"/>
      <c r="H60" s="46"/>
      <c r="I60" s="46"/>
      <c r="J60" s="46"/>
      <c r="K60" s="29" t="str">
        <f t="shared" si="37"/>
        <v/>
      </c>
      <c r="L60" s="22" t="str">
        <f t="shared" si="66"/>
        <v/>
      </c>
      <c r="M60" s="22" t="str">
        <f t="shared" si="2"/>
        <v>999:99.99</v>
      </c>
      <c r="O60" s="21" t="str">
        <f t="shared" si="3"/>
        <v/>
      </c>
      <c r="P60" s="21">
        <f t="shared" si="4"/>
        <v>0</v>
      </c>
      <c r="Q60" s="21" t="str">
        <f t="shared" si="5"/>
        <v/>
      </c>
      <c r="R60" s="21" t="str">
        <f t="shared" si="6"/>
        <v/>
      </c>
      <c r="S60" s="21">
        <f t="shared" si="67"/>
        <v>0</v>
      </c>
      <c r="T60" s="21">
        <f t="shared" si="68"/>
        <v>0</v>
      </c>
      <c r="U60" s="21">
        <f t="shared" si="69"/>
        <v>0</v>
      </c>
      <c r="V60" s="21">
        <f t="shared" si="70"/>
        <v>0</v>
      </c>
      <c r="W60" s="21" t="str">
        <f t="shared" si="11"/>
        <v/>
      </c>
      <c r="X60" s="21" t="str">
        <f t="shared" si="12"/>
        <v/>
      </c>
      <c r="Y60" s="21">
        <f t="shared" si="71"/>
        <v>0</v>
      </c>
      <c r="Z60" s="21">
        <f t="shared" si="72"/>
        <v>0</v>
      </c>
      <c r="AA60" s="21">
        <f t="shared" si="73"/>
        <v>0</v>
      </c>
      <c r="AB60" s="21">
        <f t="shared" si="74"/>
        <v>0</v>
      </c>
      <c r="AC60" s="21">
        <f t="shared" si="75"/>
        <v>0</v>
      </c>
      <c r="AD60" s="21">
        <f t="shared" si="18"/>
        <v>0</v>
      </c>
      <c r="AE60" s="21">
        <f t="shared" si="19"/>
        <v>0</v>
      </c>
      <c r="AF60" s="21">
        <f t="shared" si="20"/>
        <v>0</v>
      </c>
      <c r="AG60" s="21">
        <f t="shared" si="21"/>
        <v>0</v>
      </c>
      <c r="AH60" s="50" t="str">
        <f t="shared" si="22"/>
        <v/>
      </c>
      <c r="AI60" s="50" t="str">
        <f t="shared" si="23"/>
        <v/>
      </c>
      <c r="AJ60" s="50" t="str">
        <f t="shared" si="24"/>
        <v/>
      </c>
      <c r="AK60" s="50" t="str">
        <f t="shared" si="25"/>
        <v/>
      </c>
      <c r="AL60" s="50">
        <f t="shared" si="58"/>
        <v>0</v>
      </c>
      <c r="AM60" s="50">
        <f t="shared" si="59"/>
        <v>0</v>
      </c>
      <c r="AN60" s="50">
        <f t="shared" si="60"/>
        <v>0</v>
      </c>
      <c r="AO60" s="50">
        <f t="shared" si="61"/>
        <v>0</v>
      </c>
      <c r="AP60" s="50">
        <f t="shared" si="30"/>
        <v>0</v>
      </c>
      <c r="AQ60" s="50" t="str">
        <f t="shared" si="38"/>
        <v/>
      </c>
      <c r="AR60" s="21">
        <f t="shared" si="31"/>
        <v>0</v>
      </c>
      <c r="AS60" s="21" t="str">
        <f t="shared" si="32"/>
        <v/>
      </c>
      <c r="AT60" s="21" t="str">
        <f t="shared" si="33"/>
        <v/>
      </c>
      <c r="AU60" s="21" t="str">
        <f t="shared" si="34"/>
        <v/>
      </c>
      <c r="AV60" s="21" t="str">
        <f t="shared" si="35"/>
        <v/>
      </c>
      <c r="BC60" s="14">
        <v>54</v>
      </c>
      <c r="BD60" s="14" t="str">
        <f>IF(ISERROR(VLOOKUP($BC60,男子申込一覧表!$AS$5:$AY$207,3,0)),"",VLOOKUP($BC60,男子申込一覧表!$AS$5:$AY$207,3,0))</f>
        <v/>
      </c>
      <c r="BE60" s="14" t="str">
        <f>IF(ISERROR(VLOOKUP($BC60,男子申込一覧表!$AS$5:$AY$207,3,0)),"",VLOOKUP($BC60,男子申込一覧表!$AS$5:$AY$207,4,0))</f>
        <v/>
      </c>
      <c r="BF60" s="14" t="str">
        <f>IF(ISERROR(VLOOKUP($BC60,男子申込一覧表!$AS$5:$AY$207,3,0)),"",VLOOKUP($BC60,男子申込一覧表!$AS$5:$BB$207,10,0))</f>
        <v/>
      </c>
      <c r="BG60" s="14" t="str">
        <f>IF(ISERROR(VLOOKUP($BC60,男子申込一覧表!$AS$5:$AZ$207,3,0)),"",VLOOKUP($BC60,男子申込一覧表!$AS$5:$AZ$207,7,0))</f>
        <v/>
      </c>
      <c r="BH60" s="14" t="str">
        <f>IF(ISERROR(VLOOKUP($BC60,男子申込一覧表!$AS$5:$BM$207,3,0)),"",VLOOKUP($BC60,男子申込一覧表!$AS$5:$BM$207,14,0))</f>
        <v/>
      </c>
      <c r="BI60" s="14" t="str">
        <f>IF(ISERROR(VLOOKUP($BC60,男子申込一覧表!$AS$5:$BM$207,3,0)),"",VLOOKUP($BC60,男子申込一覧表!$AS$5:$BM$207,9,0))</f>
        <v/>
      </c>
      <c r="BJ60" s="14">
        <f t="shared" si="62"/>
        <v>0</v>
      </c>
      <c r="BK60" s="14">
        <f t="shared" si="62"/>
        <v>0</v>
      </c>
      <c r="BL60" s="14">
        <f t="shared" si="62"/>
        <v>0</v>
      </c>
      <c r="BM60" s="14">
        <f t="shared" si="62"/>
        <v>0</v>
      </c>
      <c r="BN60" s="14">
        <f t="shared" si="62"/>
        <v>0</v>
      </c>
      <c r="BO60" s="14">
        <f t="shared" si="62"/>
        <v>0</v>
      </c>
      <c r="BP60" s="14">
        <f t="shared" si="62"/>
        <v>0</v>
      </c>
      <c r="BQ60" s="14">
        <f t="shared" si="62"/>
        <v>0</v>
      </c>
      <c r="BR60" s="14">
        <f t="shared" si="62"/>
        <v>0</v>
      </c>
      <c r="BS60" s="14">
        <f t="shared" si="62"/>
        <v>0</v>
      </c>
      <c r="BT60" s="14">
        <f t="shared" si="62"/>
        <v>0</v>
      </c>
      <c r="BU60" s="14">
        <f t="shared" si="62"/>
        <v>0</v>
      </c>
    </row>
    <row r="61" spans="1:73" ht="14.25" customHeight="1" x14ac:dyDescent="0.15">
      <c r="A61" s="122" t="str">
        <f t="shared" si="39"/>
        <v/>
      </c>
      <c r="B61" s="18" t="str">
        <f t="shared" si="65"/>
        <v/>
      </c>
      <c r="C61" s="47"/>
      <c r="D61" s="46"/>
      <c r="E61" s="133"/>
      <c r="F61" s="47"/>
      <c r="G61" s="46"/>
      <c r="H61" s="46"/>
      <c r="I61" s="46"/>
      <c r="J61" s="46"/>
      <c r="K61" s="29" t="str">
        <f t="shared" si="37"/>
        <v/>
      </c>
      <c r="L61" s="22" t="str">
        <f t="shared" si="66"/>
        <v/>
      </c>
      <c r="M61" s="22" t="str">
        <f t="shared" si="2"/>
        <v>999:99.99</v>
      </c>
      <c r="O61" s="21" t="str">
        <f t="shared" si="3"/>
        <v/>
      </c>
      <c r="P61" s="21">
        <f t="shared" si="4"/>
        <v>0</v>
      </c>
      <c r="Q61" s="21" t="str">
        <f t="shared" si="5"/>
        <v/>
      </c>
      <c r="R61" s="21" t="str">
        <f t="shared" si="6"/>
        <v/>
      </c>
      <c r="S61" s="21">
        <f t="shared" si="67"/>
        <v>0</v>
      </c>
      <c r="T61" s="21">
        <f t="shared" si="68"/>
        <v>0</v>
      </c>
      <c r="U61" s="21">
        <f t="shared" si="69"/>
        <v>0</v>
      </c>
      <c r="V61" s="21">
        <f t="shared" si="70"/>
        <v>0</v>
      </c>
      <c r="W61" s="21" t="str">
        <f t="shared" si="11"/>
        <v/>
      </c>
      <c r="X61" s="21" t="str">
        <f t="shared" si="12"/>
        <v/>
      </c>
      <c r="Y61" s="21">
        <f t="shared" si="71"/>
        <v>0</v>
      </c>
      <c r="Z61" s="21">
        <f t="shared" si="72"/>
        <v>0</v>
      </c>
      <c r="AA61" s="21">
        <f t="shared" si="73"/>
        <v>0</v>
      </c>
      <c r="AB61" s="21">
        <f t="shared" si="74"/>
        <v>0</v>
      </c>
      <c r="AC61" s="21">
        <f t="shared" si="75"/>
        <v>0</v>
      </c>
      <c r="AD61" s="21">
        <f t="shared" si="18"/>
        <v>0</v>
      </c>
      <c r="AE61" s="21">
        <f t="shared" si="19"/>
        <v>0</v>
      </c>
      <c r="AF61" s="21">
        <f t="shared" si="20"/>
        <v>0</v>
      </c>
      <c r="AG61" s="21">
        <f t="shared" si="21"/>
        <v>0</v>
      </c>
      <c r="AH61" s="50" t="str">
        <f t="shared" si="22"/>
        <v/>
      </c>
      <c r="AI61" s="50" t="str">
        <f t="shared" si="23"/>
        <v/>
      </c>
      <c r="AJ61" s="50" t="str">
        <f t="shared" si="24"/>
        <v/>
      </c>
      <c r="AK61" s="50" t="str">
        <f t="shared" si="25"/>
        <v/>
      </c>
      <c r="AL61" s="50">
        <f t="shared" si="58"/>
        <v>0</v>
      </c>
      <c r="AM61" s="50">
        <f t="shared" si="59"/>
        <v>0</v>
      </c>
      <c r="AN61" s="50">
        <f t="shared" si="60"/>
        <v>0</v>
      </c>
      <c r="AO61" s="50">
        <f t="shared" si="61"/>
        <v>0</v>
      </c>
      <c r="AP61" s="50">
        <f t="shared" si="30"/>
        <v>0</v>
      </c>
      <c r="AQ61" s="50" t="str">
        <f t="shared" si="38"/>
        <v/>
      </c>
      <c r="AR61" s="21">
        <f t="shared" si="31"/>
        <v>0</v>
      </c>
      <c r="AS61" s="21" t="str">
        <f t="shared" si="32"/>
        <v/>
      </c>
      <c r="AT61" s="21" t="str">
        <f t="shared" si="33"/>
        <v/>
      </c>
      <c r="AU61" s="21" t="str">
        <f t="shared" si="34"/>
        <v/>
      </c>
      <c r="AV61" s="21" t="str">
        <f t="shared" si="35"/>
        <v/>
      </c>
      <c r="BC61" s="14">
        <v>55</v>
      </c>
      <c r="BD61" s="14" t="str">
        <f>IF(ISERROR(VLOOKUP($BC61,男子申込一覧表!$AS$5:$AY$207,3,0)),"",VLOOKUP($BC61,男子申込一覧表!$AS$5:$AY$207,3,0))</f>
        <v/>
      </c>
      <c r="BE61" s="14" t="str">
        <f>IF(ISERROR(VLOOKUP($BC61,男子申込一覧表!$AS$5:$AY$207,3,0)),"",VLOOKUP($BC61,男子申込一覧表!$AS$5:$AY$207,4,0))</f>
        <v/>
      </c>
      <c r="BF61" s="14" t="str">
        <f>IF(ISERROR(VLOOKUP($BC61,男子申込一覧表!$AS$5:$AY$207,3,0)),"",VLOOKUP($BC61,男子申込一覧表!$AS$5:$BB$207,10,0))</f>
        <v/>
      </c>
      <c r="BG61" s="14" t="str">
        <f>IF(ISERROR(VLOOKUP($BC61,男子申込一覧表!$AS$5:$AZ$207,3,0)),"",VLOOKUP($BC61,男子申込一覧表!$AS$5:$AZ$207,7,0))</f>
        <v/>
      </c>
      <c r="BH61" s="14" t="str">
        <f>IF(ISERROR(VLOOKUP($BC61,男子申込一覧表!$AS$5:$BM$207,3,0)),"",VLOOKUP($BC61,男子申込一覧表!$AS$5:$BM$207,14,0))</f>
        <v/>
      </c>
      <c r="BI61" s="14" t="str">
        <f>IF(ISERROR(VLOOKUP($BC61,男子申込一覧表!$AS$5:$BM$207,3,0)),"",VLOOKUP($BC61,男子申込一覧表!$AS$5:$BM$207,9,0))</f>
        <v/>
      </c>
      <c r="BJ61" s="14">
        <f>COUNTIF($AH$6:$AK$65,BJ$5&amp;$BD61)</f>
        <v>0</v>
      </c>
      <c r="BK61" s="14">
        <f>COUNTIF($AH$6:$AK$65,BK$5&amp;$BD61)</f>
        <v>0</v>
      </c>
      <c r="BL61" s="14">
        <f>COUNTIF($AH$6:$AK$65,BL$5&amp;$BD61)</f>
        <v>0</v>
      </c>
      <c r="BM61" s="14">
        <f t="shared" ref="BK61:BU84" si="76">COUNTIF($AH$6:$AK$65,BM$5&amp;$BD61)</f>
        <v>0</v>
      </c>
      <c r="BN61" s="14">
        <f t="shared" si="76"/>
        <v>0</v>
      </c>
      <c r="BO61" s="14">
        <f t="shared" si="76"/>
        <v>0</v>
      </c>
      <c r="BP61" s="14">
        <f t="shared" si="76"/>
        <v>0</v>
      </c>
      <c r="BQ61" s="14">
        <f t="shared" si="76"/>
        <v>0</v>
      </c>
      <c r="BR61" s="14">
        <f t="shared" si="76"/>
        <v>0</v>
      </c>
      <c r="BS61" s="14">
        <f t="shared" si="76"/>
        <v>0</v>
      </c>
      <c r="BT61" s="14">
        <f t="shared" si="76"/>
        <v>0</v>
      </c>
      <c r="BU61" s="14">
        <f t="shared" si="76"/>
        <v>0</v>
      </c>
    </row>
    <row r="62" spans="1:73" ht="14.25" customHeight="1" x14ac:dyDescent="0.15">
      <c r="A62" s="122" t="str">
        <f t="shared" si="39"/>
        <v/>
      </c>
      <c r="B62" s="18" t="str">
        <f t="shared" si="65"/>
        <v/>
      </c>
      <c r="C62" s="47"/>
      <c r="D62" s="46"/>
      <c r="E62" s="133"/>
      <c r="F62" s="47"/>
      <c r="G62" s="46"/>
      <c r="H62" s="46"/>
      <c r="I62" s="46"/>
      <c r="J62" s="46"/>
      <c r="K62" s="29" t="str">
        <f t="shared" si="37"/>
        <v/>
      </c>
      <c r="L62" s="22" t="str">
        <f t="shared" si="66"/>
        <v/>
      </c>
      <c r="M62" s="22" t="str">
        <f t="shared" si="2"/>
        <v>999:99.99</v>
      </c>
      <c r="O62" s="21" t="str">
        <f t="shared" si="3"/>
        <v/>
      </c>
      <c r="P62" s="21">
        <f t="shared" si="4"/>
        <v>0</v>
      </c>
      <c r="Q62" s="21" t="str">
        <f t="shared" si="5"/>
        <v/>
      </c>
      <c r="R62" s="21" t="str">
        <f t="shared" si="6"/>
        <v/>
      </c>
      <c r="S62" s="21">
        <f t="shared" si="67"/>
        <v>0</v>
      </c>
      <c r="T62" s="21">
        <f t="shared" si="68"/>
        <v>0</v>
      </c>
      <c r="U62" s="21">
        <f t="shared" si="69"/>
        <v>0</v>
      </c>
      <c r="V62" s="21">
        <f t="shared" si="70"/>
        <v>0</v>
      </c>
      <c r="W62" s="21" t="str">
        <f t="shared" si="11"/>
        <v/>
      </c>
      <c r="X62" s="21" t="str">
        <f t="shared" si="12"/>
        <v/>
      </c>
      <c r="Y62" s="21">
        <f t="shared" si="71"/>
        <v>0</v>
      </c>
      <c r="Z62" s="21">
        <f t="shared" si="72"/>
        <v>0</v>
      </c>
      <c r="AA62" s="21">
        <f t="shared" si="73"/>
        <v>0</v>
      </c>
      <c r="AB62" s="21">
        <f t="shared" si="74"/>
        <v>0</v>
      </c>
      <c r="AC62" s="21">
        <f t="shared" si="75"/>
        <v>0</v>
      </c>
      <c r="AD62" s="21">
        <f t="shared" si="18"/>
        <v>0</v>
      </c>
      <c r="AE62" s="21">
        <f t="shared" si="19"/>
        <v>0</v>
      </c>
      <c r="AF62" s="21">
        <f t="shared" si="20"/>
        <v>0</v>
      </c>
      <c r="AG62" s="21">
        <f t="shared" si="21"/>
        <v>0</v>
      </c>
      <c r="AH62" s="50" t="str">
        <f t="shared" si="22"/>
        <v/>
      </c>
      <c r="AI62" s="50" t="str">
        <f t="shared" si="23"/>
        <v/>
      </c>
      <c r="AJ62" s="50" t="str">
        <f t="shared" si="24"/>
        <v/>
      </c>
      <c r="AK62" s="50" t="str">
        <f t="shared" si="25"/>
        <v/>
      </c>
      <c r="AL62" s="50">
        <f t="shared" si="58"/>
        <v>0</v>
      </c>
      <c r="AM62" s="50">
        <f t="shared" si="59"/>
        <v>0</v>
      </c>
      <c r="AN62" s="50">
        <f t="shared" si="60"/>
        <v>0</v>
      </c>
      <c r="AO62" s="50">
        <f t="shared" si="61"/>
        <v>0</v>
      </c>
      <c r="AP62" s="50">
        <f t="shared" si="30"/>
        <v>0</v>
      </c>
      <c r="AQ62" s="50" t="str">
        <f t="shared" si="38"/>
        <v/>
      </c>
      <c r="AR62" s="21">
        <f t="shared" si="31"/>
        <v>0</v>
      </c>
      <c r="AS62" s="21" t="str">
        <f t="shared" si="32"/>
        <v/>
      </c>
      <c r="AT62" s="21" t="str">
        <f t="shared" si="33"/>
        <v/>
      </c>
      <c r="AU62" s="21" t="str">
        <f t="shared" si="34"/>
        <v/>
      </c>
      <c r="AV62" s="21" t="str">
        <f t="shared" si="35"/>
        <v/>
      </c>
      <c r="BC62" s="14">
        <v>56</v>
      </c>
      <c r="BD62" s="14" t="str">
        <f>IF(ISERROR(VLOOKUP($BC62,男子申込一覧表!$AS$5:$AY$207,3,0)),"",VLOOKUP($BC62,男子申込一覧表!$AS$5:$AY$207,3,0))</f>
        <v/>
      </c>
      <c r="BE62" s="14" t="str">
        <f>IF(ISERROR(VLOOKUP($BC62,男子申込一覧表!$AS$5:$AY$207,3,0)),"",VLOOKUP($BC62,男子申込一覧表!$AS$5:$AY$207,4,0))</f>
        <v/>
      </c>
      <c r="BF62" s="14" t="str">
        <f>IF(ISERROR(VLOOKUP($BC62,男子申込一覧表!$AS$5:$AY$207,3,0)),"",VLOOKUP($BC62,男子申込一覧表!$AS$5:$BB$207,10,0))</f>
        <v/>
      </c>
      <c r="BG62" s="14" t="str">
        <f>IF(ISERROR(VLOOKUP($BC62,男子申込一覧表!$AS$5:$AZ$207,3,0)),"",VLOOKUP($BC62,男子申込一覧表!$AS$5:$AZ$207,7,0))</f>
        <v/>
      </c>
      <c r="BH62" s="14" t="str">
        <f>IF(ISERROR(VLOOKUP($BC62,男子申込一覧表!$AS$5:$BM$207,3,0)),"",VLOOKUP($BC62,男子申込一覧表!$AS$5:$BM$207,14,0))</f>
        <v/>
      </c>
      <c r="BI62" s="14" t="str">
        <f>IF(ISERROR(VLOOKUP($BC62,男子申込一覧表!$AS$5:$BM$207,3,0)),"",VLOOKUP($BC62,男子申込一覧表!$AS$5:$BM$207,9,0))</f>
        <v/>
      </c>
      <c r="BJ62" s="14">
        <f t="shared" ref="BJ62:BJ106" si="77">COUNTIF($AH$6:$AK$65,BJ$5&amp;$BD62)</f>
        <v>0</v>
      </c>
      <c r="BK62" s="14">
        <f t="shared" si="76"/>
        <v>0</v>
      </c>
      <c r="BL62" s="14">
        <f t="shared" si="76"/>
        <v>0</v>
      </c>
      <c r="BM62" s="14">
        <f t="shared" si="76"/>
        <v>0</v>
      </c>
      <c r="BN62" s="14">
        <f t="shared" si="76"/>
        <v>0</v>
      </c>
      <c r="BO62" s="14">
        <f t="shared" si="76"/>
        <v>0</v>
      </c>
      <c r="BP62" s="14">
        <f t="shared" si="76"/>
        <v>0</v>
      </c>
      <c r="BQ62" s="14">
        <f t="shared" si="76"/>
        <v>0</v>
      </c>
      <c r="BR62" s="14">
        <f t="shared" si="76"/>
        <v>0</v>
      </c>
      <c r="BS62" s="14">
        <f t="shared" si="76"/>
        <v>0</v>
      </c>
      <c r="BT62" s="14">
        <f t="shared" si="76"/>
        <v>0</v>
      </c>
      <c r="BU62" s="14">
        <f t="shared" si="76"/>
        <v>0</v>
      </c>
    </row>
    <row r="63" spans="1:73" ht="14.25" customHeight="1" x14ac:dyDescent="0.15">
      <c r="A63" s="122" t="str">
        <f t="shared" si="39"/>
        <v/>
      </c>
      <c r="B63" s="18" t="str">
        <f t="shared" si="65"/>
        <v/>
      </c>
      <c r="C63" s="47"/>
      <c r="D63" s="46"/>
      <c r="E63" s="133"/>
      <c r="F63" s="47"/>
      <c r="G63" s="46"/>
      <c r="H63" s="46"/>
      <c r="I63" s="46"/>
      <c r="J63" s="46"/>
      <c r="K63" s="29" t="str">
        <f t="shared" si="37"/>
        <v/>
      </c>
      <c r="L63" s="22" t="str">
        <f t="shared" si="66"/>
        <v/>
      </c>
      <c r="M63" s="22" t="str">
        <f t="shared" si="2"/>
        <v>999:99.99</v>
      </c>
      <c r="O63" s="21" t="str">
        <f t="shared" si="3"/>
        <v/>
      </c>
      <c r="P63" s="21">
        <f t="shared" si="4"/>
        <v>0</v>
      </c>
      <c r="Q63" s="21" t="str">
        <f t="shared" si="5"/>
        <v/>
      </c>
      <c r="R63" s="21" t="str">
        <f t="shared" si="6"/>
        <v/>
      </c>
      <c r="S63" s="21">
        <f t="shared" si="67"/>
        <v>0</v>
      </c>
      <c r="T63" s="21">
        <f t="shared" si="68"/>
        <v>0</v>
      </c>
      <c r="U63" s="21">
        <f t="shared" si="69"/>
        <v>0</v>
      </c>
      <c r="V63" s="21">
        <f t="shared" si="70"/>
        <v>0</v>
      </c>
      <c r="W63" s="21" t="str">
        <f t="shared" si="11"/>
        <v/>
      </c>
      <c r="X63" s="21" t="str">
        <f t="shared" si="12"/>
        <v/>
      </c>
      <c r="Y63" s="21">
        <f t="shared" si="71"/>
        <v>0</v>
      </c>
      <c r="Z63" s="21">
        <f t="shared" si="72"/>
        <v>0</v>
      </c>
      <c r="AA63" s="21">
        <f t="shared" si="73"/>
        <v>0</v>
      </c>
      <c r="AB63" s="21">
        <f t="shared" si="74"/>
        <v>0</v>
      </c>
      <c r="AC63" s="21">
        <f t="shared" si="75"/>
        <v>0</v>
      </c>
      <c r="AD63" s="21">
        <f t="shared" si="18"/>
        <v>0</v>
      </c>
      <c r="AE63" s="21">
        <f t="shared" si="19"/>
        <v>0</v>
      </c>
      <c r="AF63" s="21">
        <f t="shared" si="20"/>
        <v>0</v>
      </c>
      <c r="AG63" s="21">
        <f t="shared" si="21"/>
        <v>0</v>
      </c>
      <c r="AH63" s="50" t="str">
        <f t="shared" si="22"/>
        <v/>
      </c>
      <c r="AI63" s="50" t="str">
        <f t="shared" si="23"/>
        <v/>
      </c>
      <c r="AJ63" s="50" t="str">
        <f t="shared" si="24"/>
        <v/>
      </c>
      <c r="AK63" s="50" t="str">
        <f t="shared" si="25"/>
        <v/>
      </c>
      <c r="AL63" s="50">
        <f t="shared" si="58"/>
        <v>0</v>
      </c>
      <c r="AM63" s="50">
        <f t="shared" si="59"/>
        <v>0</v>
      </c>
      <c r="AN63" s="50">
        <f t="shared" si="60"/>
        <v>0</v>
      </c>
      <c r="AO63" s="50">
        <f t="shared" si="61"/>
        <v>0</v>
      </c>
      <c r="AP63" s="50">
        <f t="shared" si="30"/>
        <v>0</v>
      </c>
      <c r="AQ63" s="50" t="str">
        <f t="shared" si="38"/>
        <v/>
      </c>
      <c r="AR63" s="21">
        <f t="shared" si="31"/>
        <v>0</v>
      </c>
      <c r="AS63" s="21" t="str">
        <f t="shared" si="32"/>
        <v/>
      </c>
      <c r="AT63" s="21" t="str">
        <f t="shared" si="33"/>
        <v/>
      </c>
      <c r="AU63" s="21" t="str">
        <f t="shared" si="34"/>
        <v/>
      </c>
      <c r="AV63" s="21" t="str">
        <f t="shared" si="35"/>
        <v/>
      </c>
      <c r="BC63" s="14">
        <v>57</v>
      </c>
      <c r="BD63" s="14" t="str">
        <f>IF(ISERROR(VLOOKUP($BC63,男子申込一覧表!$AS$5:$AY$207,3,0)),"",VLOOKUP($BC63,男子申込一覧表!$AS$5:$AY$207,3,0))</f>
        <v/>
      </c>
      <c r="BE63" s="14" t="str">
        <f>IF(ISERROR(VLOOKUP($BC63,男子申込一覧表!$AS$5:$AY$207,3,0)),"",VLOOKUP($BC63,男子申込一覧表!$AS$5:$AY$207,4,0))</f>
        <v/>
      </c>
      <c r="BF63" s="14" t="str">
        <f>IF(ISERROR(VLOOKUP($BC63,男子申込一覧表!$AS$5:$AY$207,3,0)),"",VLOOKUP($BC63,男子申込一覧表!$AS$5:$BB$207,10,0))</f>
        <v/>
      </c>
      <c r="BG63" s="14" t="str">
        <f>IF(ISERROR(VLOOKUP($BC63,男子申込一覧表!$AS$5:$AZ$207,3,0)),"",VLOOKUP($BC63,男子申込一覧表!$AS$5:$AZ$207,7,0))</f>
        <v/>
      </c>
      <c r="BH63" s="14" t="str">
        <f>IF(ISERROR(VLOOKUP($BC63,男子申込一覧表!$AS$5:$BM$207,3,0)),"",VLOOKUP($BC63,男子申込一覧表!$AS$5:$BM$207,14,0))</f>
        <v/>
      </c>
      <c r="BI63" s="14" t="str">
        <f>IF(ISERROR(VLOOKUP($BC63,男子申込一覧表!$AS$5:$BM$207,3,0)),"",VLOOKUP($BC63,男子申込一覧表!$AS$5:$BM$207,9,0))</f>
        <v/>
      </c>
      <c r="BJ63" s="14">
        <f t="shared" si="77"/>
        <v>0</v>
      </c>
      <c r="BK63" s="14">
        <f t="shared" si="76"/>
        <v>0</v>
      </c>
      <c r="BL63" s="14">
        <f t="shared" si="76"/>
        <v>0</v>
      </c>
      <c r="BM63" s="14">
        <f t="shared" si="76"/>
        <v>0</v>
      </c>
      <c r="BN63" s="14">
        <f t="shared" si="76"/>
        <v>0</v>
      </c>
      <c r="BO63" s="14">
        <f t="shared" si="76"/>
        <v>0</v>
      </c>
      <c r="BP63" s="14">
        <f t="shared" si="76"/>
        <v>0</v>
      </c>
      <c r="BQ63" s="14">
        <f t="shared" si="76"/>
        <v>0</v>
      </c>
      <c r="BR63" s="14">
        <f t="shared" si="76"/>
        <v>0</v>
      </c>
      <c r="BS63" s="14">
        <f t="shared" si="76"/>
        <v>0</v>
      </c>
      <c r="BT63" s="14">
        <f t="shared" si="76"/>
        <v>0</v>
      </c>
      <c r="BU63" s="14">
        <f t="shared" si="76"/>
        <v>0</v>
      </c>
    </row>
    <row r="64" spans="1:73" ht="14.25" customHeight="1" x14ac:dyDescent="0.15">
      <c r="A64" s="122" t="str">
        <f t="shared" si="39"/>
        <v/>
      </c>
      <c r="B64" s="18" t="str">
        <f t="shared" si="65"/>
        <v/>
      </c>
      <c r="C64" s="47"/>
      <c r="D64" s="46"/>
      <c r="E64" s="133"/>
      <c r="F64" s="47"/>
      <c r="G64" s="46"/>
      <c r="H64" s="46"/>
      <c r="I64" s="46"/>
      <c r="J64" s="46"/>
      <c r="K64" s="29" t="str">
        <f t="shared" si="37"/>
        <v/>
      </c>
      <c r="L64" s="22" t="str">
        <f t="shared" si="66"/>
        <v/>
      </c>
      <c r="M64" s="22" t="str">
        <f t="shared" si="2"/>
        <v>999:99.99</v>
      </c>
      <c r="O64" s="21" t="str">
        <f t="shared" si="3"/>
        <v/>
      </c>
      <c r="P64" s="21">
        <f t="shared" si="4"/>
        <v>0</v>
      </c>
      <c r="Q64" s="21" t="str">
        <f t="shared" si="5"/>
        <v/>
      </c>
      <c r="R64" s="21" t="str">
        <f t="shared" si="6"/>
        <v/>
      </c>
      <c r="S64" s="21">
        <f t="shared" si="67"/>
        <v>0</v>
      </c>
      <c r="T64" s="21">
        <f t="shared" si="68"/>
        <v>0</v>
      </c>
      <c r="U64" s="21">
        <f t="shared" si="69"/>
        <v>0</v>
      </c>
      <c r="V64" s="21">
        <f t="shared" si="70"/>
        <v>0</v>
      </c>
      <c r="W64" s="21" t="str">
        <f t="shared" si="11"/>
        <v/>
      </c>
      <c r="X64" s="21" t="str">
        <f t="shared" si="12"/>
        <v/>
      </c>
      <c r="Y64" s="21">
        <f t="shared" si="71"/>
        <v>0</v>
      </c>
      <c r="Z64" s="21">
        <f t="shared" si="72"/>
        <v>0</v>
      </c>
      <c r="AA64" s="21">
        <f t="shared" si="73"/>
        <v>0</v>
      </c>
      <c r="AB64" s="21">
        <f t="shared" si="74"/>
        <v>0</v>
      </c>
      <c r="AC64" s="21">
        <f t="shared" si="75"/>
        <v>0</v>
      </c>
      <c r="AD64" s="21">
        <f t="shared" si="18"/>
        <v>0</v>
      </c>
      <c r="AE64" s="21">
        <f t="shared" si="19"/>
        <v>0</v>
      </c>
      <c r="AF64" s="21">
        <f t="shared" si="20"/>
        <v>0</v>
      </c>
      <c r="AG64" s="21">
        <f t="shared" si="21"/>
        <v>0</v>
      </c>
      <c r="AH64" s="50" t="str">
        <f t="shared" si="22"/>
        <v/>
      </c>
      <c r="AI64" s="50" t="str">
        <f t="shared" si="23"/>
        <v/>
      </c>
      <c r="AJ64" s="50" t="str">
        <f t="shared" si="24"/>
        <v/>
      </c>
      <c r="AK64" s="50" t="str">
        <f t="shared" si="25"/>
        <v/>
      </c>
      <c r="AL64" s="50">
        <f t="shared" si="58"/>
        <v>0</v>
      </c>
      <c r="AM64" s="50">
        <f t="shared" si="59"/>
        <v>0</v>
      </c>
      <c r="AN64" s="50">
        <f t="shared" si="60"/>
        <v>0</v>
      </c>
      <c r="AO64" s="50">
        <f t="shared" si="61"/>
        <v>0</v>
      </c>
      <c r="AP64" s="50">
        <f t="shared" si="30"/>
        <v>0</v>
      </c>
      <c r="AQ64" s="50" t="str">
        <f t="shared" si="38"/>
        <v/>
      </c>
      <c r="AR64" s="21">
        <f t="shared" si="31"/>
        <v>0</v>
      </c>
      <c r="AS64" s="21" t="str">
        <f t="shared" si="32"/>
        <v/>
      </c>
      <c r="AT64" s="21" t="str">
        <f t="shared" si="33"/>
        <v/>
      </c>
      <c r="AU64" s="21" t="str">
        <f t="shared" si="34"/>
        <v/>
      </c>
      <c r="AV64" s="21" t="str">
        <f t="shared" si="35"/>
        <v/>
      </c>
      <c r="BC64" s="14">
        <v>58</v>
      </c>
      <c r="BD64" s="14" t="str">
        <f>IF(ISERROR(VLOOKUP($BC64,男子申込一覧表!$AS$5:$AY$207,3,0)),"",VLOOKUP($BC64,男子申込一覧表!$AS$5:$AY$207,3,0))</f>
        <v/>
      </c>
      <c r="BE64" s="14" t="str">
        <f>IF(ISERROR(VLOOKUP($BC64,男子申込一覧表!$AS$5:$AY$207,3,0)),"",VLOOKUP($BC64,男子申込一覧表!$AS$5:$AY$207,4,0))</f>
        <v/>
      </c>
      <c r="BF64" s="14" t="str">
        <f>IF(ISERROR(VLOOKUP($BC64,男子申込一覧表!$AS$5:$AY$207,3,0)),"",VLOOKUP($BC64,男子申込一覧表!$AS$5:$BB$207,10,0))</f>
        <v/>
      </c>
      <c r="BG64" s="14" t="str">
        <f>IF(ISERROR(VLOOKUP($BC64,男子申込一覧表!$AS$5:$AZ$207,3,0)),"",VLOOKUP($BC64,男子申込一覧表!$AS$5:$AZ$207,7,0))</f>
        <v/>
      </c>
      <c r="BH64" s="14" t="str">
        <f>IF(ISERROR(VLOOKUP($BC64,男子申込一覧表!$AS$5:$BM$207,3,0)),"",VLOOKUP($BC64,男子申込一覧表!$AS$5:$BM$207,14,0))</f>
        <v/>
      </c>
      <c r="BI64" s="14" t="str">
        <f>IF(ISERROR(VLOOKUP($BC64,男子申込一覧表!$AS$5:$BM$207,3,0)),"",VLOOKUP($BC64,男子申込一覧表!$AS$5:$BM$207,9,0))</f>
        <v/>
      </c>
      <c r="BJ64" s="14">
        <f t="shared" si="77"/>
        <v>0</v>
      </c>
      <c r="BK64" s="14">
        <f t="shared" si="76"/>
        <v>0</v>
      </c>
      <c r="BL64" s="14">
        <f t="shared" si="76"/>
        <v>0</v>
      </c>
      <c r="BM64" s="14">
        <f t="shared" si="76"/>
        <v>0</v>
      </c>
      <c r="BN64" s="14">
        <f t="shared" si="76"/>
        <v>0</v>
      </c>
      <c r="BO64" s="14">
        <f t="shared" si="76"/>
        <v>0</v>
      </c>
      <c r="BP64" s="14">
        <f t="shared" si="76"/>
        <v>0</v>
      </c>
      <c r="BQ64" s="14">
        <f t="shared" si="76"/>
        <v>0</v>
      </c>
      <c r="BR64" s="14">
        <f t="shared" si="76"/>
        <v>0</v>
      </c>
      <c r="BS64" s="14">
        <f t="shared" si="76"/>
        <v>0</v>
      </c>
      <c r="BT64" s="14">
        <f t="shared" si="76"/>
        <v>0</v>
      </c>
      <c r="BU64" s="14">
        <f t="shared" si="76"/>
        <v>0</v>
      </c>
    </row>
    <row r="65" spans="1:73" ht="14.25" customHeight="1" x14ac:dyDescent="0.15">
      <c r="A65" s="122" t="str">
        <f t="shared" si="39"/>
        <v/>
      </c>
      <c r="B65" s="18" t="str">
        <f t="shared" si="65"/>
        <v/>
      </c>
      <c r="C65" s="47"/>
      <c r="D65" s="46"/>
      <c r="E65" s="133"/>
      <c r="F65" s="47"/>
      <c r="G65" s="46"/>
      <c r="H65" s="46"/>
      <c r="I65" s="46"/>
      <c r="J65" s="46"/>
      <c r="K65" s="29" t="str">
        <f t="shared" si="37"/>
        <v/>
      </c>
      <c r="L65" s="22" t="str">
        <f t="shared" si="66"/>
        <v/>
      </c>
      <c r="M65" s="22" t="str">
        <f t="shared" si="2"/>
        <v>999:99.99</v>
      </c>
      <c r="O65" s="21" t="str">
        <f t="shared" si="3"/>
        <v/>
      </c>
      <c r="P65" s="21">
        <f t="shared" si="4"/>
        <v>0</v>
      </c>
      <c r="Q65" s="21" t="str">
        <f t="shared" si="5"/>
        <v/>
      </c>
      <c r="R65" s="21" t="str">
        <f t="shared" si="6"/>
        <v/>
      </c>
      <c r="S65" s="21">
        <f t="shared" si="67"/>
        <v>0</v>
      </c>
      <c r="T65" s="21">
        <f t="shared" si="68"/>
        <v>0</v>
      </c>
      <c r="U65" s="21">
        <f t="shared" si="69"/>
        <v>0</v>
      </c>
      <c r="V65" s="21">
        <f t="shared" si="70"/>
        <v>0</v>
      </c>
      <c r="W65" s="21" t="str">
        <f t="shared" si="11"/>
        <v/>
      </c>
      <c r="X65" s="21" t="str">
        <f t="shared" si="12"/>
        <v/>
      </c>
      <c r="Y65" s="21">
        <f t="shared" si="71"/>
        <v>0</v>
      </c>
      <c r="Z65" s="21">
        <f t="shared" si="72"/>
        <v>0</v>
      </c>
      <c r="AA65" s="21">
        <f t="shared" si="73"/>
        <v>0</v>
      </c>
      <c r="AB65" s="21">
        <f t="shared" si="74"/>
        <v>0</v>
      </c>
      <c r="AC65" s="21">
        <f t="shared" si="75"/>
        <v>0</v>
      </c>
      <c r="AD65" s="21">
        <f t="shared" si="18"/>
        <v>0</v>
      </c>
      <c r="AE65" s="21">
        <f t="shared" si="19"/>
        <v>0</v>
      </c>
      <c r="AF65" s="21">
        <f t="shared" si="20"/>
        <v>0</v>
      </c>
      <c r="AG65" s="21">
        <f t="shared" si="21"/>
        <v>0</v>
      </c>
      <c r="AH65" s="50" t="str">
        <f t="shared" si="22"/>
        <v/>
      </c>
      <c r="AI65" s="50" t="str">
        <f t="shared" si="23"/>
        <v/>
      </c>
      <c r="AJ65" s="50" t="str">
        <f t="shared" si="24"/>
        <v/>
      </c>
      <c r="AK65" s="50" t="str">
        <f t="shared" si="25"/>
        <v/>
      </c>
      <c r="AL65" s="50">
        <f t="shared" si="58"/>
        <v>0</v>
      </c>
      <c r="AM65" s="50">
        <f t="shared" si="59"/>
        <v>0</v>
      </c>
      <c r="AN65" s="50">
        <f t="shared" si="60"/>
        <v>0</v>
      </c>
      <c r="AO65" s="50">
        <f t="shared" si="61"/>
        <v>0</v>
      </c>
      <c r="AP65" s="50">
        <f t="shared" si="30"/>
        <v>0</v>
      </c>
      <c r="AQ65" s="50" t="str">
        <f t="shared" si="38"/>
        <v/>
      </c>
      <c r="AR65" s="21">
        <f t="shared" si="31"/>
        <v>0</v>
      </c>
      <c r="AS65" s="21" t="str">
        <f t="shared" si="32"/>
        <v/>
      </c>
      <c r="AT65" s="21" t="str">
        <f t="shared" si="33"/>
        <v/>
      </c>
      <c r="AU65" s="21" t="str">
        <f t="shared" si="34"/>
        <v/>
      </c>
      <c r="AV65" s="21" t="str">
        <f t="shared" si="35"/>
        <v/>
      </c>
      <c r="BC65" s="14">
        <v>59</v>
      </c>
      <c r="BD65" s="14" t="str">
        <f>IF(ISERROR(VLOOKUP($BC65,男子申込一覧表!$AS$5:$AY$207,3,0)),"",VLOOKUP($BC65,男子申込一覧表!$AS$5:$AY$207,3,0))</f>
        <v/>
      </c>
      <c r="BE65" s="14" t="str">
        <f>IF(ISERROR(VLOOKUP($BC65,男子申込一覧表!$AS$5:$AY$207,3,0)),"",VLOOKUP($BC65,男子申込一覧表!$AS$5:$AY$207,4,0))</f>
        <v/>
      </c>
      <c r="BF65" s="14" t="str">
        <f>IF(ISERROR(VLOOKUP($BC65,男子申込一覧表!$AS$5:$AY$207,3,0)),"",VLOOKUP($BC65,男子申込一覧表!$AS$5:$BB$207,10,0))</f>
        <v/>
      </c>
      <c r="BG65" s="14" t="str">
        <f>IF(ISERROR(VLOOKUP($BC65,男子申込一覧表!$AS$5:$AZ$207,3,0)),"",VLOOKUP($BC65,男子申込一覧表!$AS$5:$AZ$207,7,0))</f>
        <v/>
      </c>
      <c r="BH65" s="14" t="str">
        <f>IF(ISERROR(VLOOKUP($BC65,男子申込一覧表!$AS$5:$BM$207,3,0)),"",VLOOKUP($BC65,男子申込一覧表!$AS$5:$BM$207,14,0))</f>
        <v/>
      </c>
      <c r="BI65" s="14" t="str">
        <f>IF(ISERROR(VLOOKUP($BC65,男子申込一覧表!$AS$5:$BM$207,3,0)),"",VLOOKUP($BC65,男子申込一覧表!$AS$5:$BM$207,9,0))</f>
        <v/>
      </c>
      <c r="BJ65" s="14">
        <f t="shared" si="77"/>
        <v>0</v>
      </c>
      <c r="BK65" s="14">
        <f t="shared" si="76"/>
        <v>0</v>
      </c>
      <c r="BL65" s="14">
        <f t="shared" si="76"/>
        <v>0</v>
      </c>
      <c r="BM65" s="14">
        <f t="shared" si="76"/>
        <v>0</v>
      </c>
      <c r="BN65" s="14">
        <f t="shared" si="76"/>
        <v>0</v>
      </c>
      <c r="BO65" s="14">
        <f t="shared" si="76"/>
        <v>0</v>
      </c>
      <c r="BP65" s="14">
        <f t="shared" si="76"/>
        <v>0</v>
      </c>
      <c r="BQ65" s="14">
        <f t="shared" si="76"/>
        <v>0</v>
      </c>
      <c r="BR65" s="14">
        <f t="shared" si="76"/>
        <v>0</v>
      </c>
      <c r="BS65" s="14">
        <f t="shared" si="76"/>
        <v>0</v>
      </c>
      <c r="BT65" s="14">
        <f t="shared" si="76"/>
        <v>0</v>
      </c>
      <c r="BU65" s="14">
        <f t="shared" si="76"/>
        <v>0</v>
      </c>
    </row>
    <row r="66" spans="1:73" ht="14.25" customHeight="1" x14ac:dyDescent="0.15">
      <c r="BC66" s="14">
        <v>60</v>
      </c>
      <c r="BD66" s="14" t="str">
        <f>IF(ISERROR(VLOOKUP($BC66,男子申込一覧表!$AS$5:$AY$207,3,0)),"",VLOOKUP($BC66,男子申込一覧表!$AS$5:$AY$207,3,0))</f>
        <v/>
      </c>
      <c r="BE66" s="14" t="str">
        <f>IF(ISERROR(VLOOKUP($BC66,男子申込一覧表!$AS$5:$AY$207,3,0)),"",VLOOKUP($BC66,男子申込一覧表!$AS$5:$AY$207,4,0))</f>
        <v/>
      </c>
      <c r="BF66" s="14" t="str">
        <f>IF(ISERROR(VLOOKUP($BC66,男子申込一覧表!$AS$5:$AY$207,3,0)),"",VLOOKUP($BC66,男子申込一覧表!$AS$5:$BB$207,10,0))</f>
        <v/>
      </c>
      <c r="BG66" s="14" t="str">
        <f>IF(ISERROR(VLOOKUP($BC66,男子申込一覧表!$AS$5:$AZ$207,3,0)),"",VLOOKUP($BC66,男子申込一覧表!$AS$5:$AZ$207,7,0))</f>
        <v/>
      </c>
      <c r="BH66" s="14" t="str">
        <f>IF(ISERROR(VLOOKUP($BC66,男子申込一覧表!$AS$5:$BM$207,3,0)),"",VLOOKUP($BC66,男子申込一覧表!$AS$5:$BM$207,14,0))</f>
        <v/>
      </c>
      <c r="BI66" s="14" t="str">
        <f>IF(ISERROR(VLOOKUP($BC66,男子申込一覧表!$AS$5:$BM$207,3,0)),"",VLOOKUP($BC66,男子申込一覧表!$AS$5:$BM$207,9,0))</f>
        <v/>
      </c>
      <c r="BJ66" s="14">
        <f t="shared" si="77"/>
        <v>0</v>
      </c>
      <c r="BK66" s="14">
        <f t="shared" si="76"/>
        <v>0</v>
      </c>
      <c r="BL66" s="14">
        <f t="shared" si="76"/>
        <v>0</v>
      </c>
      <c r="BM66" s="14">
        <f t="shared" si="76"/>
        <v>0</v>
      </c>
      <c r="BN66" s="14">
        <f t="shared" si="76"/>
        <v>0</v>
      </c>
      <c r="BO66" s="14">
        <f t="shared" si="76"/>
        <v>0</v>
      </c>
      <c r="BP66" s="14">
        <f t="shared" si="76"/>
        <v>0</v>
      </c>
      <c r="BQ66" s="14">
        <f t="shared" si="76"/>
        <v>0</v>
      </c>
      <c r="BR66" s="14">
        <f t="shared" si="76"/>
        <v>0</v>
      </c>
      <c r="BS66" s="14">
        <f t="shared" si="76"/>
        <v>0</v>
      </c>
      <c r="BT66" s="14">
        <f t="shared" si="76"/>
        <v>0</v>
      </c>
      <c r="BU66" s="14">
        <f t="shared" si="76"/>
        <v>0</v>
      </c>
    </row>
    <row r="67" spans="1:73" ht="14.25" customHeight="1" x14ac:dyDescent="0.15">
      <c r="BC67" s="14">
        <v>61</v>
      </c>
      <c r="BD67" s="14" t="str">
        <f>IF(ISERROR(VLOOKUP($BC67,男子申込一覧表!$AS$5:$AY$207,3,0)),"",VLOOKUP($BC67,男子申込一覧表!$AS$5:$AY$207,3,0))</f>
        <v/>
      </c>
      <c r="BE67" s="14" t="str">
        <f>IF(ISERROR(VLOOKUP($BC67,男子申込一覧表!$AS$5:$AY$207,3,0)),"",VLOOKUP($BC67,男子申込一覧表!$AS$5:$AY$207,4,0))</f>
        <v/>
      </c>
      <c r="BF67" s="14" t="str">
        <f>IF(ISERROR(VLOOKUP($BC67,男子申込一覧表!$AS$5:$AY$207,3,0)),"",VLOOKUP($BC67,男子申込一覧表!$AS$5:$BB$207,10,0))</f>
        <v/>
      </c>
      <c r="BG67" s="14" t="str">
        <f>IF(ISERROR(VLOOKUP($BC67,男子申込一覧表!$AS$5:$AZ$207,3,0)),"",VLOOKUP($BC67,男子申込一覧表!$AS$5:$AZ$207,7,0))</f>
        <v/>
      </c>
      <c r="BH67" s="14" t="str">
        <f>IF(ISERROR(VLOOKUP($BC67,男子申込一覧表!$AS$5:$BM$207,3,0)),"",VLOOKUP($BC67,男子申込一覧表!$AS$5:$BM$207,14,0))</f>
        <v/>
      </c>
      <c r="BI67" s="14" t="str">
        <f>IF(ISERROR(VLOOKUP($BC67,男子申込一覧表!$AS$5:$BM$207,3,0)),"",VLOOKUP($BC67,男子申込一覧表!$AS$5:$BM$207,9,0))</f>
        <v/>
      </c>
      <c r="BJ67" s="14">
        <f t="shared" si="77"/>
        <v>0</v>
      </c>
      <c r="BK67" s="14">
        <f t="shared" si="76"/>
        <v>0</v>
      </c>
      <c r="BL67" s="14">
        <f t="shared" si="76"/>
        <v>0</v>
      </c>
      <c r="BM67" s="14">
        <f t="shared" si="76"/>
        <v>0</v>
      </c>
      <c r="BN67" s="14">
        <f t="shared" si="76"/>
        <v>0</v>
      </c>
      <c r="BO67" s="14">
        <f t="shared" si="76"/>
        <v>0</v>
      </c>
      <c r="BP67" s="14">
        <f t="shared" si="76"/>
        <v>0</v>
      </c>
      <c r="BQ67" s="14">
        <f t="shared" si="76"/>
        <v>0</v>
      </c>
      <c r="BR67" s="14">
        <f t="shared" si="76"/>
        <v>0</v>
      </c>
      <c r="BS67" s="14">
        <f t="shared" si="76"/>
        <v>0</v>
      </c>
      <c r="BT67" s="14">
        <f t="shared" si="76"/>
        <v>0</v>
      </c>
      <c r="BU67" s="14">
        <f t="shared" si="76"/>
        <v>0</v>
      </c>
    </row>
    <row r="68" spans="1:73" ht="14.25" customHeight="1" x14ac:dyDescent="0.15">
      <c r="BC68" s="14">
        <v>62</v>
      </c>
      <c r="BD68" s="14" t="str">
        <f>IF(ISERROR(VLOOKUP($BC68,男子申込一覧表!$AS$5:$AY$207,3,0)),"",VLOOKUP($BC68,男子申込一覧表!$AS$5:$AY$207,3,0))</f>
        <v/>
      </c>
      <c r="BE68" s="14" t="str">
        <f>IF(ISERROR(VLOOKUP($BC68,男子申込一覧表!$AS$5:$AY$207,3,0)),"",VLOOKUP($BC68,男子申込一覧表!$AS$5:$AY$207,4,0))</f>
        <v/>
      </c>
      <c r="BF68" s="14" t="str">
        <f>IF(ISERROR(VLOOKUP($BC68,男子申込一覧表!$AS$5:$AY$207,3,0)),"",VLOOKUP($BC68,男子申込一覧表!$AS$5:$BB$207,10,0))</f>
        <v/>
      </c>
      <c r="BG68" s="14" t="str">
        <f>IF(ISERROR(VLOOKUP($BC68,男子申込一覧表!$AS$5:$AZ$207,3,0)),"",VLOOKUP($BC68,男子申込一覧表!$AS$5:$AZ$207,7,0))</f>
        <v/>
      </c>
      <c r="BH68" s="14" t="str">
        <f>IF(ISERROR(VLOOKUP($BC68,男子申込一覧表!$AS$5:$BM$207,3,0)),"",VLOOKUP($BC68,男子申込一覧表!$AS$5:$BM$207,14,0))</f>
        <v/>
      </c>
      <c r="BI68" s="14" t="str">
        <f>IF(ISERROR(VLOOKUP($BC68,男子申込一覧表!$AS$5:$BM$207,3,0)),"",VLOOKUP($BC68,男子申込一覧表!$AS$5:$BM$207,9,0))</f>
        <v/>
      </c>
      <c r="BJ68" s="14">
        <f t="shared" si="77"/>
        <v>0</v>
      </c>
      <c r="BK68" s="14">
        <f t="shared" si="76"/>
        <v>0</v>
      </c>
      <c r="BL68" s="14">
        <f t="shared" si="76"/>
        <v>0</v>
      </c>
      <c r="BM68" s="14">
        <f t="shared" si="76"/>
        <v>0</v>
      </c>
      <c r="BN68" s="14">
        <f t="shared" si="76"/>
        <v>0</v>
      </c>
      <c r="BO68" s="14">
        <f t="shared" si="76"/>
        <v>0</v>
      </c>
      <c r="BP68" s="14">
        <f t="shared" si="76"/>
        <v>0</v>
      </c>
      <c r="BQ68" s="14">
        <f t="shared" si="76"/>
        <v>0</v>
      </c>
      <c r="BR68" s="14">
        <f t="shared" si="76"/>
        <v>0</v>
      </c>
      <c r="BS68" s="14">
        <f t="shared" si="76"/>
        <v>0</v>
      </c>
      <c r="BT68" s="14">
        <f t="shared" si="76"/>
        <v>0</v>
      </c>
      <c r="BU68" s="14">
        <f t="shared" si="76"/>
        <v>0</v>
      </c>
    </row>
    <row r="69" spans="1:73" ht="14.25" customHeight="1" x14ac:dyDescent="0.15">
      <c r="BC69" s="14">
        <v>63</v>
      </c>
      <c r="BD69" s="14" t="str">
        <f>IF(ISERROR(VLOOKUP($BC69,男子申込一覧表!$AS$5:$AY$207,3,0)),"",VLOOKUP($BC69,男子申込一覧表!$AS$5:$AY$207,3,0))</f>
        <v/>
      </c>
      <c r="BE69" s="14" t="str">
        <f>IF(ISERROR(VLOOKUP($BC69,男子申込一覧表!$AS$5:$AY$207,3,0)),"",VLOOKUP($BC69,男子申込一覧表!$AS$5:$AY$207,4,0))</f>
        <v/>
      </c>
      <c r="BF69" s="14" t="str">
        <f>IF(ISERROR(VLOOKUP($BC69,男子申込一覧表!$AS$5:$AY$207,3,0)),"",VLOOKUP($BC69,男子申込一覧表!$AS$5:$BB$207,10,0))</f>
        <v/>
      </c>
      <c r="BG69" s="14" t="str">
        <f>IF(ISERROR(VLOOKUP($BC69,男子申込一覧表!$AS$5:$AZ$207,3,0)),"",VLOOKUP($BC69,男子申込一覧表!$AS$5:$AZ$207,7,0))</f>
        <v/>
      </c>
      <c r="BH69" s="14" t="str">
        <f>IF(ISERROR(VLOOKUP($BC69,男子申込一覧表!$AS$5:$BM$207,3,0)),"",VLOOKUP($BC69,男子申込一覧表!$AS$5:$BM$207,14,0))</f>
        <v/>
      </c>
      <c r="BI69" s="14" t="str">
        <f>IF(ISERROR(VLOOKUP($BC69,男子申込一覧表!$AS$5:$BM$207,3,0)),"",VLOOKUP($BC69,男子申込一覧表!$AS$5:$BM$207,9,0))</f>
        <v/>
      </c>
      <c r="BJ69" s="14">
        <f t="shared" si="77"/>
        <v>0</v>
      </c>
      <c r="BK69" s="14">
        <f t="shared" si="76"/>
        <v>0</v>
      </c>
      <c r="BL69" s="14">
        <f t="shared" si="76"/>
        <v>0</v>
      </c>
      <c r="BM69" s="14">
        <f t="shared" si="76"/>
        <v>0</v>
      </c>
      <c r="BN69" s="14">
        <f t="shared" si="76"/>
        <v>0</v>
      </c>
      <c r="BO69" s="14">
        <f t="shared" si="76"/>
        <v>0</v>
      </c>
      <c r="BP69" s="14">
        <f t="shared" si="76"/>
        <v>0</v>
      </c>
      <c r="BQ69" s="14">
        <f t="shared" si="76"/>
        <v>0</v>
      </c>
      <c r="BR69" s="14">
        <f t="shared" si="76"/>
        <v>0</v>
      </c>
      <c r="BS69" s="14">
        <f t="shared" si="76"/>
        <v>0</v>
      </c>
      <c r="BT69" s="14">
        <f t="shared" si="76"/>
        <v>0</v>
      </c>
      <c r="BU69" s="14">
        <f t="shared" si="76"/>
        <v>0</v>
      </c>
    </row>
    <row r="70" spans="1:73" ht="14.25" customHeight="1" x14ac:dyDescent="0.15">
      <c r="BC70" s="14">
        <v>64</v>
      </c>
      <c r="BD70" s="14" t="str">
        <f>IF(ISERROR(VLOOKUP($BC70,男子申込一覧表!$AS$5:$AY$207,3,0)),"",VLOOKUP($BC70,男子申込一覧表!$AS$5:$AY$207,3,0))</f>
        <v/>
      </c>
      <c r="BE70" s="14" t="str">
        <f>IF(ISERROR(VLOOKUP($BC70,男子申込一覧表!$AS$5:$AY$207,3,0)),"",VLOOKUP($BC70,男子申込一覧表!$AS$5:$AY$207,4,0))</f>
        <v/>
      </c>
      <c r="BF70" s="14" t="str">
        <f>IF(ISERROR(VLOOKUP($BC70,男子申込一覧表!$AS$5:$AY$207,3,0)),"",VLOOKUP($BC70,男子申込一覧表!$AS$5:$BB$207,10,0))</f>
        <v/>
      </c>
      <c r="BG70" s="14" t="str">
        <f>IF(ISERROR(VLOOKUP($BC70,男子申込一覧表!$AS$5:$AZ$207,3,0)),"",VLOOKUP($BC70,男子申込一覧表!$AS$5:$AZ$207,7,0))</f>
        <v/>
      </c>
      <c r="BH70" s="14" t="str">
        <f>IF(ISERROR(VLOOKUP($BC70,男子申込一覧表!$AS$5:$BM$207,3,0)),"",VLOOKUP($BC70,男子申込一覧表!$AS$5:$BM$207,14,0))</f>
        <v/>
      </c>
      <c r="BI70" s="14" t="str">
        <f>IF(ISERROR(VLOOKUP($BC70,男子申込一覧表!$AS$5:$BM$207,3,0)),"",VLOOKUP($BC70,男子申込一覧表!$AS$5:$BM$207,9,0))</f>
        <v/>
      </c>
      <c r="BJ70" s="14">
        <f t="shared" si="77"/>
        <v>0</v>
      </c>
      <c r="BK70" s="14">
        <f t="shared" si="76"/>
        <v>0</v>
      </c>
      <c r="BL70" s="14">
        <f t="shared" si="76"/>
        <v>0</v>
      </c>
      <c r="BM70" s="14">
        <f t="shared" si="76"/>
        <v>0</v>
      </c>
      <c r="BN70" s="14">
        <f t="shared" si="76"/>
        <v>0</v>
      </c>
      <c r="BO70" s="14">
        <f t="shared" si="76"/>
        <v>0</v>
      </c>
      <c r="BP70" s="14">
        <f t="shared" si="76"/>
        <v>0</v>
      </c>
      <c r="BQ70" s="14">
        <f t="shared" si="76"/>
        <v>0</v>
      </c>
      <c r="BR70" s="14">
        <f t="shared" si="76"/>
        <v>0</v>
      </c>
      <c r="BS70" s="14">
        <f t="shared" si="76"/>
        <v>0</v>
      </c>
      <c r="BT70" s="14">
        <f t="shared" si="76"/>
        <v>0</v>
      </c>
      <c r="BU70" s="14">
        <f t="shared" si="76"/>
        <v>0</v>
      </c>
    </row>
    <row r="71" spans="1:73" ht="14.25" customHeight="1" x14ac:dyDescent="0.15">
      <c r="BC71" s="14">
        <v>65</v>
      </c>
      <c r="BD71" s="14" t="str">
        <f>IF(ISERROR(VLOOKUP($BC71,男子申込一覧表!$AS$5:$AY$207,3,0)),"",VLOOKUP($BC71,男子申込一覧表!$AS$5:$AY$207,3,0))</f>
        <v/>
      </c>
      <c r="BE71" s="14" t="str">
        <f>IF(ISERROR(VLOOKUP($BC71,男子申込一覧表!$AS$5:$AY$207,3,0)),"",VLOOKUP($BC71,男子申込一覧表!$AS$5:$AY$207,4,0))</f>
        <v/>
      </c>
      <c r="BF71" s="14" t="str">
        <f>IF(ISERROR(VLOOKUP($BC71,男子申込一覧表!$AS$5:$AY$207,3,0)),"",VLOOKUP($BC71,男子申込一覧表!$AS$5:$BB$207,10,0))</f>
        <v/>
      </c>
      <c r="BG71" s="14" t="str">
        <f>IF(ISERROR(VLOOKUP($BC71,男子申込一覧表!$AS$5:$AZ$207,3,0)),"",VLOOKUP($BC71,男子申込一覧表!$AS$5:$AZ$207,7,0))</f>
        <v/>
      </c>
      <c r="BH71" s="14" t="str">
        <f>IF(ISERROR(VLOOKUP($BC71,男子申込一覧表!$AS$5:$BM$207,3,0)),"",VLOOKUP($BC71,男子申込一覧表!$AS$5:$BM$207,14,0))</f>
        <v/>
      </c>
      <c r="BI71" s="14" t="str">
        <f>IF(ISERROR(VLOOKUP($BC71,男子申込一覧表!$AS$5:$BM$207,3,0)),"",VLOOKUP($BC71,男子申込一覧表!$AS$5:$BM$207,9,0))</f>
        <v/>
      </c>
      <c r="BJ71" s="14">
        <f t="shared" si="77"/>
        <v>0</v>
      </c>
      <c r="BK71" s="14">
        <f t="shared" si="76"/>
        <v>0</v>
      </c>
      <c r="BL71" s="14">
        <f t="shared" si="76"/>
        <v>0</v>
      </c>
      <c r="BM71" s="14">
        <f t="shared" si="76"/>
        <v>0</v>
      </c>
      <c r="BN71" s="14">
        <f t="shared" si="76"/>
        <v>0</v>
      </c>
      <c r="BO71" s="14">
        <f t="shared" si="76"/>
        <v>0</v>
      </c>
      <c r="BP71" s="14">
        <f t="shared" si="76"/>
        <v>0</v>
      </c>
      <c r="BQ71" s="14">
        <f t="shared" si="76"/>
        <v>0</v>
      </c>
      <c r="BR71" s="14">
        <f t="shared" si="76"/>
        <v>0</v>
      </c>
      <c r="BS71" s="14">
        <f t="shared" si="76"/>
        <v>0</v>
      </c>
      <c r="BT71" s="14">
        <f t="shared" si="76"/>
        <v>0</v>
      </c>
      <c r="BU71" s="14">
        <f t="shared" si="76"/>
        <v>0</v>
      </c>
    </row>
    <row r="72" spans="1:73" ht="14.25" customHeight="1" x14ac:dyDescent="0.15">
      <c r="BC72" s="14">
        <v>66</v>
      </c>
      <c r="BD72" s="14" t="str">
        <f>IF(ISERROR(VLOOKUP($BC72,男子申込一覧表!$AS$5:$AY$207,3,0)),"",VLOOKUP($BC72,男子申込一覧表!$AS$5:$AY$207,3,0))</f>
        <v/>
      </c>
      <c r="BE72" s="14" t="str">
        <f>IF(ISERROR(VLOOKUP($BC72,男子申込一覧表!$AS$5:$AY$207,3,0)),"",VLOOKUP($BC72,男子申込一覧表!$AS$5:$AY$207,4,0))</f>
        <v/>
      </c>
      <c r="BF72" s="14" t="str">
        <f>IF(ISERROR(VLOOKUP($BC72,男子申込一覧表!$AS$5:$AY$207,3,0)),"",VLOOKUP($BC72,男子申込一覧表!$AS$5:$BB$207,10,0))</f>
        <v/>
      </c>
      <c r="BG72" s="14" t="str">
        <f>IF(ISERROR(VLOOKUP($BC72,男子申込一覧表!$AS$5:$AZ$207,3,0)),"",VLOOKUP($BC72,男子申込一覧表!$AS$5:$AZ$207,7,0))</f>
        <v/>
      </c>
      <c r="BH72" s="14" t="str">
        <f>IF(ISERROR(VLOOKUP($BC72,男子申込一覧表!$AS$5:$BM$207,3,0)),"",VLOOKUP($BC72,男子申込一覧表!$AS$5:$BM$207,14,0))</f>
        <v/>
      </c>
      <c r="BI72" s="14" t="str">
        <f>IF(ISERROR(VLOOKUP($BC72,男子申込一覧表!$AS$5:$BM$207,3,0)),"",VLOOKUP($BC72,男子申込一覧表!$AS$5:$BM$207,9,0))</f>
        <v/>
      </c>
      <c r="BJ72" s="14">
        <f t="shared" si="77"/>
        <v>0</v>
      </c>
      <c r="BK72" s="14">
        <f t="shared" si="76"/>
        <v>0</v>
      </c>
      <c r="BL72" s="14">
        <f t="shared" si="76"/>
        <v>0</v>
      </c>
      <c r="BM72" s="14">
        <f t="shared" si="76"/>
        <v>0</v>
      </c>
      <c r="BN72" s="14">
        <f t="shared" si="76"/>
        <v>0</v>
      </c>
      <c r="BO72" s="14">
        <f t="shared" si="76"/>
        <v>0</v>
      </c>
      <c r="BP72" s="14">
        <f t="shared" si="76"/>
        <v>0</v>
      </c>
      <c r="BQ72" s="14">
        <f t="shared" si="76"/>
        <v>0</v>
      </c>
      <c r="BR72" s="14">
        <f t="shared" si="76"/>
        <v>0</v>
      </c>
      <c r="BS72" s="14">
        <f t="shared" si="76"/>
        <v>0</v>
      </c>
      <c r="BT72" s="14">
        <f t="shared" si="76"/>
        <v>0</v>
      </c>
      <c r="BU72" s="14">
        <f t="shared" si="76"/>
        <v>0</v>
      </c>
    </row>
    <row r="73" spans="1:73" ht="14.25" customHeight="1" x14ac:dyDescent="0.15">
      <c r="BC73" s="14">
        <v>67</v>
      </c>
      <c r="BD73" s="14" t="str">
        <f>IF(ISERROR(VLOOKUP($BC73,男子申込一覧表!$AS$5:$AY$207,3,0)),"",VLOOKUP($BC73,男子申込一覧表!$AS$5:$AY$207,3,0))</f>
        <v/>
      </c>
      <c r="BE73" s="14" t="str">
        <f>IF(ISERROR(VLOOKUP($BC73,男子申込一覧表!$AS$5:$AY$207,3,0)),"",VLOOKUP($BC73,男子申込一覧表!$AS$5:$AY$207,4,0))</f>
        <v/>
      </c>
      <c r="BF73" s="14" t="str">
        <f>IF(ISERROR(VLOOKUP($BC73,男子申込一覧表!$AS$5:$AY$207,3,0)),"",VLOOKUP($BC73,男子申込一覧表!$AS$5:$BB$207,10,0))</f>
        <v/>
      </c>
      <c r="BG73" s="14" t="str">
        <f>IF(ISERROR(VLOOKUP($BC73,男子申込一覧表!$AS$5:$AZ$207,3,0)),"",VLOOKUP($BC73,男子申込一覧表!$AS$5:$AZ$207,7,0))</f>
        <v/>
      </c>
      <c r="BH73" s="14" t="str">
        <f>IF(ISERROR(VLOOKUP($BC73,男子申込一覧表!$AS$5:$BM$207,3,0)),"",VLOOKUP($BC73,男子申込一覧表!$AS$5:$BM$207,14,0))</f>
        <v/>
      </c>
      <c r="BI73" s="14" t="str">
        <f>IF(ISERROR(VLOOKUP($BC73,男子申込一覧表!$AS$5:$BM$207,3,0)),"",VLOOKUP($BC73,男子申込一覧表!$AS$5:$BM$207,9,0))</f>
        <v/>
      </c>
      <c r="BJ73" s="14">
        <f t="shared" si="77"/>
        <v>0</v>
      </c>
      <c r="BK73" s="14">
        <f t="shared" si="76"/>
        <v>0</v>
      </c>
      <c r="BL73" s="14">
        <f t="shared" si="76"/>
        <v>0</v>
      </c>
      <c r="BM73" s="14">
        <f t="shared" si="76"/>
        <v>0</v>
      </c>
      <c r="BN73" s="14">
        <f t="shared" si="76"/>
        <v>0</v>
      </c>
      <c r="BO73" s="14">
        <f t="shared" si="76"/>
        <v>0</v>
      </c>
      <c r="BP73" s="14">
        <f t="shared" si="76"/>
        <v>0</v>
      </c>
      <c r="BQ73" s="14">
        <f t="shared" si="76"/>
        <v>0</v>
      </c>
      <c r="BR73" s="14">
        <f t="shared" si="76"/>
        <v>0</v>
      </c>
      <c r="BS73" s="14">
        <f t="shared" si="76"/>
        <v>0</v>
      </c>
      <c r="BT73" s="14">
        <f t="shared" si="76"/>
        <v>0</v>
      </c>
      <c r="BU73" s="14">
        <f t="shared" si="76"/>
        <v>0</v>
      </c>
    </row>
    <row r="74" spans="1:73" ht="14.25" customHeight="1" x14ac:dyDescent="0.15">
      <c r="BC74" s="14">
        <v>68</v>
      </c>
      <c r="BD74" s="14" t="str">
        <f>IF(ISERROR(VLOOKUP($BC74,男子申込一覧表!$AS$5:$AY$207,3,0)),"",VLOOKUP($BC74,男子申込一覧表!$AS$5:$AY$207,3,0))</f>
        <v/>
      </c>
      <c r="BE74" s="14" t="str">
        <f>IF(ISERROR(VLOOKUP($BC74,男子申込一覧表!$AS$5:$AY$207,3,0)),"",VLOOKUP($BC74,男子申込一覧表!$AS$5:$AY$207,4,0))</f>
        <v/>
      </c>
      <c r="BF74" s="14" t="str">
        <f>IF(ISERROR(VLOOKUP($BC74,男子申込一覧表!$AS$5:$AY$207,3,0)),"",VLOOKUP($BC74,男子申込一覧表!$AS$5:$BB$207,10,0))</f>
        <v/>
      </c>
      <c r="BG74" s="14" t="str">
        <f>IF(ISERROR(VLOOKUP($BC74,男子申込一覧表!$AS$5:$AZ$207,3,0)),"",VLOOKUP($BC74,男子申込一覧表!$AS$5:$AZ$207,7,0))</f>
        <v/>
      </c>
      <c r="BH74" s="14" t="str">
        <f>IF(ISERROR(VLOOKUP($BC74,男子申込一覧表!$AS$5:$BM$207,3,0)),"",VLOOKUP($BC74,男子申込一覧表!$AS$5:$BM$207,14,0))</f>
        <v/>
      </c>
      <c r="BI74" s="14" t="str">
        <f>IF(ISERROR(VLOOKUP($BC74,男子申込一覧表!$AS$5:$BM$207,3,0)),"",VLOOKUP($BC74,男子申込一覧表!$AS$5:$BM$207,9,0))</f>
        <v/>
      </c>
      <c r="BJ74" s="14">
        <f t="shared" si="77"/>
        <v>0</v>
      </c>
      <c r="BK74" s="14">
        <f t="shared" si="76"/>
        <v>0</v>
      </c>
      <c r="BL74" s="14">
        <f t="shared" si="76"/>
        <v>0</v>
      </c>
      <c r="BM74" s="14">
        <f t="shared" si="76"/>
        <v>0</v>
      </c>
      <c r="BN74" s="14">
        <f t="shared" si="76"/>
        <v>0</v>
      </c>
      <c r="BO74" s="14">
        <f t="shared" si="76"/>
        <v>0</v>
      </c>
      <c r="BP74" s="14">
        <f t="shared" si="76"/>
        <v>0</v>
      </c>
      <c r="BQ74" s="14">
        <f t="shared" si="76"/>
        <v>0</v>
      </c>
      <c r="BR74" s="14">
        <f t="shared" si="76"/>
        <v>0</v>
      </c>
      <c r="BS74" s="14">
        <f t="shared" si="76"/>
        <v>0</v>
      </c>
      <c r="BT74" s="14">
        <f t="shared" si="76"/>
        <v>0</v>
      </c>
      <c r="BU74" s="14">
        <f t="shared" si="76"/>
        <v>0</v>
      </c>
    </row>
    <row r="75" spans="1:73" ht="14.25" customHeight="1" x14ac:dyDescent="0.15">
      <c r="BC75" s="14">
        <v>69</v>
      </c>
      <c r="BD75" s="14" t="str">
        <f>IF(ISERROR(VLOOKUP($BC75,男子申込一覧表!$AS$5:$AY$207,3,0)),"",VLOOKUP($BC75,男子申込一覧表!$AS$5:$AY$207,3,0))</f>
        <v/>
      </c>
      <c r="BE75" s="14" t="str">
        <f>IF(ISERROR(VLOOKUP($BC75,男子申込一覧表!$AS$5:$AY$207,3,0)),"",VLOOKUP($BC75,男子申込一覧表!$AS$5:$AY$207,4,0))</f>
        <v/>
      </c>
      <c r="BF75" s="14" t="str">
        <f>IF(ISERROR(VLOOKUP($BC75,男子申込一覧表!$AS$5:$AY$207,3,0)),"",VLOOKUP($BC75,男子申込一覧表!$AS$5:$BB$207,10,0))</f>
        <v/>
      </c>
      <c r="BG75" s="14" t="str">
        <f>IF(ISERROR(VLOOKUP($BC75,男子申込一覧表!$AS$5:$AZ$207,3,0)),"",VLOOKUP($BC75,男子申込一覧表!$AS$5:$AZ$207,7,0))</f>
        <v/>
      </c>
      <c r="BH75" s="14" t="str">
        <f>IF(ISERROR(VLOOKUP($BC75,男子申込一覧表!$AS$5:$BM$207,3,0)),"",VLOOKUP($BC75,男子申込一覧表!$AS$5:$BM$207,14,0))</f>
        <v/>
      </c>
      <c r="BI75" s="14" t="str">
        <f>IF(ISERROR(VLOOKUP($BC75,男子申込一覧表!$AS$5:$BM$207,3,0)),"",VLOOKUP($BC75,男子申込一覧表!$AS$5:$BM$207,9,0))</f>
        <v/>
      </c>
      <c r="BJ75" s="14">
        <f t="shared" si="77"/>
        <v>0</v>
      </c>
      <c r="BK75" s="14">
        <f t="shared" si="76"/>
        <v>0</v>
      </c>
      <c r="BL75" s="14">
        <f t="shared" si="76"/>
        <v>0</v>
      </c>
      <c r="BM75" s="14">
        <f t="shared" si="76"/>
        <v>0</v>
      </c>
      <c r="BN75" s="14">
        <f t="shared" si="76"/>
        <v>0</v>
      </c>
      <c r="BO75" s="14">
        <f t="shared" si="76"/>
        <v>0</v>
      </c>
      <c r="BP75" s="14">
        <f t="shared" si="76"/>
        <v>0</v>
      </c>
      <c r="BQ75" s="14">
        <f t="shared" si="76"/>
        <v>0</v>
      </c>
      <c r="BR75" s="14">
        <f t="shared" si="76"/>
        <v>0</v>
      </c>
      <c r="BS75" s="14">
        <f t="shared" si="76"/>
        <v>0</v>
      </c>
      <c r="BT75" s="14">
        <f t="shared" si="76"/>
        <v>0</v>
      </c>
      <c r="BU75" s="14">
        <f t="shared" si="76"/>
        <v>0</v>
      </c>
    </row>
    <row r="76" spans="1:73" ht="14.25" customHeight="1" x14ac:dyDescent="0.15">
      <c r="BC76" s="14">
        <v>70</v>
      </c>
      <c r="BD76" s="14" t="str">
        <f>IF(ISERROR(VLOOKUP($BC76,男子申込一覧表!$AS$5:$AY$207,3,0)),"",VLOOKUP($BC76,男子申込一覧表!$AS$5:$AY$207,3,0))</f>
        <v/>
      </c>
      <c r="BE76" s="14" t="str">
        <f>IF(ISERROR(VLOOKUP($BC76,男子申込一覧表!$AS$5:$AY$207,3,0)),"",VLOOKUP($BC76,男子申込一覧表!$AS$5:$AY$207,4,0))</f>
        <v/>
      </c>
      <c r="BF76" s="14" t="str">
        <f>IF(ISERROR(VLOOKUP($BC76,男子申込一覧表!$AS$5:$AY$207,3,0)),"",VLOOKUP($BC76,男子申込一覧表!$AS$5:$BB$207,10,0))</f>
        <v/>
      </c>
      <c r="BG76" s="14" t="str">
        <f>IF(ISERROR(VLOOKUP($BC76,男子申込一覧表!$AS$5:$AZ$207,3,0)),"",VLOOKUP($BC76,男子申込一覧表!$AS$5:$AZ$207,7,0))</f>
        <v/>
      </c>
      <c r="BH76" s="14" t="str">
        <f>IF(ISERROR(VLOOKUP($BC76,男子申込一覧表!$AS$5:$BM$207,3,0)),"",VLOOKUP($BC76,男子申込一覧表!$AS$5:$BM$207,14,0))</f>
        <v/>
      </c>
      <c r="BI76" s="14" t="str">
        <f>IF(ISERROR(VLOOKUP($BC76,男子申込一覧表!$AS$5:$BM$207,3,0)),"",VLOOKUP($BC76,男子申込一覧表!$AS$5:$BM$207,9,0))</f>
        <v/>
      </c>
      <c r="BJ76" s="14">
        <f t="shared" si="77"/>
        <v>0</v>
      </c>
      <c r="BK76" s="14">
        <f t="shared" si="76"/>
        <v>0</v>
      </c>
      <c r="BL76" s="14">
        <f t="shared" si="76"/>
        <v>0</v>
      </c>
      <c r="BM76" s="14">
        <f t="shared" si="76"/>
        <v>0</v>
      </c>
      <c r="BN76" s="14">
        <f t="shared" si="76"/>
        <v>0</v>
      </c>
      <c r="BO76" s="14">
        <f t="shared" si="76"/>
        <v>0</v>
      </c>
      <c r="BP76" s="14">
        <f t="shared" si="76"/>
        <v>0</v>
      </c>
      <c r="BQ76" s="14">
        <f t="shared" si="76"/>
        <v>0</v>
      </c>
      <c r="BR76" s="14">
        <f t="shared" si="76"/>
        <v>0</v>
      </c>
      <c r="BS76" s="14">
        <f t="shared" si="76"/>
        <v>0</v>
      </c>
      <c r="BT76" s="14">
        <f t="shared" si="76"/>
        <v>0</v>
      </c>
      <c r="BU76" s="14">
        <f t="shared" si="76"/>
        <v>0</v>
      </c>
    </row>
    <row r="77" spans="1:73" ht="14.25" customHeight="1" x14ac:dyDescent="0.15">
      <c r="BC77" s="14">
        <v>71</v>
      </c>
      <c r="BD77" s="14" t="str">
        <f>IF(ISERROR(VLOOKUP($BC77,男子申込一覧表!$AS$5:$AY$207,3,0)),"",VLOOKUP($BC77,男子申込一覧表!$AS$5:$AY$207,3,0))</f>
        <v/>
      </c>
      <c r="BE77" s="14" t="str">
        <f>IF(ISERROR(VLOOKUP($BC77,男子申込一覧表!$AS$5:$AY$207,3,0)),"",VLOOKUP($BC77,男子申込一覧表!$AS$5:$AY$207,4,0))</f>
        <v/>
      </c>
      <c r="BF77" s="14" t="str">
        <f>IF(ISERROR(VLOOKUP($BC77,男子申込一覧表!$AS$5:$AY$207,3,0)),"",VLOOKUP($BC77,男子申込一覧表!$AS$5:$BB$207,10,0))</f>
        <v/>
      </c>
      <c r="BG77" s="14" t="str">
        <f>IF(ISERROR(VLOOKUP($BC77,男子申込一覧表!$AS$5:$AZ$207,3,0)),"",VLOOKUP($BC77,男子申込一覧表!$AS$5:$AZ$207,7,0))</f>
        <v/>
      </c>
      <c r="BH77" s="14" t="str">
        <f>IF(ISERROR(VLOOKUP($BC77,男子申込一覧表!$AS$5:$BM$207,3,0)),"",VLOOKUP($BC77,男子申込一覧表!$AS$5:$BM$207,14,0))</f>
        <v/>
      </c>
      <c r="BI77" s="14" t="str">
        <f>IF(ISERROR(VLOOKUP($BC77,男子申込一覧表!$AS$5:$BM$207,3,0)),"",VLOOKUP($BC77,男子申込一覧表!$AS$5:$BM$207,9,0))</f>
        <v/>
      </c>
      <c r="BJ77" s="14">
        <f t="shared" si="77"/>
        <v>0</v>
      </c>
      <c r="BK77" s="14">
        <f t="shared" si="76"/>
        <v>0</v>
      </c>
      <c r="BL77" s="14">
        <f t="shared" si="76"/>
        <v>0</v>
      </c>
      <c r="BM77" s="14">
        <f t="shared" si="76"/>
        <v>0</v>
      </c>
      <c r="BN77" s="14">
        <f t="shared" si="76"/>
        <v>0</v>
      </c>
      <c r="BO77" s="14">
        <f t="shared" si="76"/>
        <v>0</v>
      </c>
      <c r="BP77" s="14">
        <f t="shared" si="76"/>
        <v>0</v>
      </c>
      <c r="BQ77" s="14">
        <f t="shared" si="76"/>
        <v>0</v>
      </c>
      <c r="BR77" s="14">
        <f t="shared" si="76"/>
        <v>0</v>
      </c>
      <c r="BS77" s="14">
        <f t="shared" si="76"/>
        <v>0</v>
      </c>
      <c r="BT77" s="14">
        <f t="shared" si="76"/>
        <v>0</v>
      </c>
      <c r="BU77" s="14">
        <f t="shared" si="76"/>
        <v>0</v>
      </c>
    </row>
    <row r="78" spans="1:73" ht="14.25" customHeight="1" x14ac:dyDescent="0.15">
      <c r="BC78" s="14">
        <v>72</v>
      </c>
      <c r="BD78" s="14" t="str">
        <f>IF(ISERROR(VLOOKUP($BC78,男子申込一覧表!$AS$5:$AY$207,3,0)),"",VLOOKUP($BC78,男子申込一覧表!$AS$5:$AY$207,3,0))</f>
        <v/>
      </c>
      <c r="BE78" s="14" t="str">
        <f>IF(ISERROR(VLOOKUP($BC78,男子申込一覧表!$AS$5:$AY$207,3,0)),"",VLOOKUP($BC78,男子申込一覧表!$AS$5:$AY$207,4,0))</f>
        <v/>
      </c>
      <c r="BF78" s="14" t="str">
        <f>IF(ISERROR(VLOOKUP($BC78,男子申込一覧表!$AS$5:$AY$207,3,0)),"",VLOOKUP($BC78,男子申込一覧表!$AS$5:$BB$207,10,0))</f>
        <v/>
      </c>
      <c r="BG78" s="14" t="str">
        <f>IF(ISERROR(VLOOKUP($BC78,男子申込一覧表!$AS$5:$AZ$207,3,0)),"",VLOOKUP($BC78,男子申込一覧表!$AS$5:$AZ$207,7,0))</f>
        <v/>
      </c>
      <c r="BH78" s="14" t="str">
        <f>IF(ISERROR(VLOOKUP($BC78,男子申込一覧表!$AS$5:$BM$207,3,0)),"",VLOOKUP($BC78,男子申込一覧表!$AS$5:$BM$207,14,0))</f>
        <v/>
      </c>
      <c r="BI78" s="14" t="str">
        <f>IF(ISERROR(VLOOKUP($BC78,男子申込一覧表!$AS$5:$BM$207,3,0)),"",VLOOKUP($BC78,男子申込一覧表!$AS$5:$BM$207,9,0))</f>
        <v/>
      </c>
      <c r="BJ78" s="14">
        <f t="shared" si="77"/>
        <v>0</v>
      </c>
      <c r="BK78" s="14">
        <f t="shared" si="76"/>
        <v>0</v>
      </c>
      <c r="BL78" s="14">
        <f t="shared" si="76"/>
        <v>0</v>
      </c>
      <c r="BM78" s="14">
        <f t="shared" si="76"/>
        <v>0</v>
      </c>
      <c r="BN78" s="14">
        <f t="shared" si="76"/>
        <v>0</v>
      </c>
      <c r="BO78" s="14">
        <f t="shared" si="76"/>
        <v>0</v>
      </c>
      <c r="BP78" s="14">
        <f t="shared" si="76"/>
        <v>0</v>
      </c>
      <c r="BQ78" s="14">
        <f t="shared" si="76"/>
        <v>0</v>
      </c>
      <c r="BR78" s="14">
        <f t="shared" si="76"/>
        <v>0</v>
      </c>
      <c r="BS78" s="14">
        <f t="shared" si="76"/>
        <v>0</v>
      </c>
      <c r="BT78" s="14">
        <f t="shared" si="76"/>
        <v>0</v>
      </c>
      <c r="BU78" s="14">
        <f t="shared" si="76"/>
        <v>0</v>
      </c>
    </row>
    <row r="79" spans="1:73" ht="14.25" customHeight="1" x14ac:dyDescent="0.15">
      <c r="BC79" s="14">
        <v>73</v>
      </c>
      <c r="BD79" s="14" t="str">
        <f>IF(ISERROR(VLOOKUP($BC79,男子申込一覧表!$AS$5:$AY$207,3,0)),"",VLOOKUP($BC79,男子申込一覧表!$AS$5:$AY$207,3,0))</f>
        <v/>
      </c>
      <c r="BE79" s="14" t="str">
        <f>IF(ISERROR(VLOOKUP($BC79,男子申込一覧表!$AS$5:$AY$207,3,0)),"",VLOOKUP($BC79,男子申込一覧表!$AS$5:$AY$207,4,0))</f>
        <v/>
      </c>
      <c r="BF79" s="14" t="str">
        <f>IF(ISERROR(VLOOKUP($BC79,男子申込一覧表!$AS$5:$AY$207,3,0)),"",VLOOKUP($BC79,男子申込一覧表!$AS$5:$BB$207,10,0))</f>
        <v/>
      </c>
      <c r="BG79" s="14" t="str">
        <f>IF(ISERROR(VLOOKUP($BC79,男子申込一覧表!$AS$5:$AZ$207,3,0)),"",VLOOKUP($BC79,男子申込一覧表!$AS$5:$AZ$207,7,0))</f>
        <v/>
      </c>
      <c r="BH79" s="14" t="str">
        <f>IF(ISERROR(VLOOKUP($BC79,男子申込一覧表!$AS$5:$BM$207,3,0)),"",VLOOKUP($BC79,男子申込一覧表!$AS$5:$BM$207,14,0))</f>
        <v/>
      </c>
      <c r="BI79" s="14" t="str">
        <f>IF(ISERROR(VLOOKUP($BC79,男子申込一覧表!$AS$5:$BM$207,3,0)),"",VLOOKUP($BC79,男子申込一覧表!$AS$5:$BM$207,9,0))</f>
        <v/>
      </c>
      <c r="BJ79" s="14">
        <f t="shared" si="77"/>
        <v>0</v>
      </c>
      <c r="BK79" s="14">
        <f t="shared" si="76"/>
        <v>0</v>
      </c>
      <c r="BL79" s="14">
        <f t="shared" si="76"/>
        <v>0</v>
      </c>
      <c r="BM79" s="14">
        <f t="shared" si="76"/>
        <v>0</v>
      </c>
      <c r="BN79" s="14">
        <f t="shared" si="76"/>
        <v>0</v>
      </c>
      <c r="BO79" s="14">
        <f t="shared" si="76"/>
        <v>0</v>
      </c>
      <c r="BP79" s="14">
        <f t="shared" si="76"/>
        <v>0</v>
      </c>
      <c r="BQ79" s="14">
        <f t="shared" si="76"/>
        <v>0</v>
      </c>
      <c r="BR79" s="14">
        <f t="shared" si="76"/>
        <v>0</v>
      </c>
      <c r="BS79" s="14">
        <f t="shared" si="76"/>
        <v>0</v>
      </c>
      <c r="BT79" s="14">
        <f t="shared" si="76"/>
        <v>0</v>
      </c>
      <c r="BU79" s="14">
        <f t="shared" si="76"/>
        <v>0</v>
      </c>
    </row>
    <row r="80" spans="1:73" ht="14.25" customHeight="1" x14ac:dyDescent="0.15">
      <c r="BC80" s="14">
        <v>74</v>
      </c>
      <c r="BD80" s="14" t="str">
        <f>IF(ISERROR(VLOOKUP($BC80,男子申込一覧表!$AS$5:$AY$207,3,0)),"",VLOOKUP($BC80,男子申込一覧表!$AS$5:$AY$207,3,0))</f>
        <v/>
      </c>
      <c r="BE80" s="14" t="str">
        <f>IF(ISERROR(VLOOKUP($BC80,男子申込一覧表!$AS$5:$AY$207,3,0)),"",VLOOKUP($BC80,男子申込一覧表!$AS$5:$AY$207,4,0))</f>
        <v/>
      </c>
      <c r="BF80" s="14" t="str">
        <f>IF(ISERROR(VLOOKUP($BC80,男子申込一覧表!$AS$5:$AY$207,3,0)),"",VLOOKUP($BC80,男子申込一覧表!$AS$5:$BB$207,10,0))</f>
        <v/>
      </c>
      <c r="BG80" s="14" t="str">
        <f>IF(ISERROR(VLOOKUP($BC80,男子申込一覧表!$AS$5:$AZ$207,3,0)),"",VLOOKUP($BC80,男子申込一覧表!$AS$5:$AZ$207,7,0))</f>
        <v/>
      </c>
      <c r="BH80" s="14" t="str">
        <f>IF(ISERROR(VLOOKUP($BC80,男子申込一覧表!$AS$5:$BM$207,3,0)),"",VLOOKUP($BC80,男子申込一覧表!$AS$5:$BM$207,14,0))</f>
        <v/>
      </c>
      <c r="BI80" s="14" t="str">
        <f>IF(ISERROR(VLOOKUP($BC80,男子申込一覧表!$AS$5:$BM$207,3,0)),"",VLOOKUP($BC80,男子申込一覧表!$AS$5:$BM$207,9,0))</f>
        <v/>
      </c>
      <c r="BJ80" s="14">
        <f t="shared" si="77"/>
        <v>0</v>
      </c>
      <c r="BK80" s="14">
        <f t="shared" si="76"/>
        <v>0</v>
      </c>
      <c r="BL80" s="14">
        <f t="shared" si="76"/>
        <v>0</v>
      </c>
      <c r="BM80" s="14">
        <f t="shared" si="76"/>
        <v>0</v>
      </c>
      <c r="BN80" s="14">
        <f t="shared" si="76"/>
        <v>0</v>
      </c>
      <c r="BO80" s="14">
        <f t="shared" si="76"/>
        <v>0</v>
      </c>
      <c r="BP80" s="14">
        <f t="shared" si="76"/>
        <v>0</v>
      </c>
      <c r="BQ80" s="14">
        <f t="shared" si="76"/>
        <v>0</v>
      </c>
      <c r="BR80" s="14">
        <f t="shared" si="76"/>
        <v>0</v>
      </c>
      <c r="BS80" s="14">
        <f t="shared" si="76"/>
        <v>0</v>
      </c>
      <c r="BT80" s="14">
        <f t="shared" si="76"/>
        <v>0</v>
      </c>
      <c r="BU80" s="14">
        <f t="shared" si="76"/>
        <v>0</v>
      </c>
    </row>
    <row r="81" spans="55:73" ht="14.25" customHeight="1" x14ac:dyDescent="0.15">
      <c r="BC81" s="14">
        <v>75</v>
      </c>
      <c r="BD81" s="14" t="str">
        <f>IF(ISERROR(VLOOKUP($BC81,男子申込一覧表!$AS$5:$AY$207,3,0)),"",VLOOKUP($BC81,男子申込一覧表!$AS$5:$AY$207,3,0))</f>
        <v/>
      </c>
      <c r="BE81" s="14" t="str">
        <f>IF(ISERROR(VLOOKUP($BC81,男子申込一覧表!$AS$5:$AY$207,3,0)),"",VLOOKUP($BC81,男子申込一覧表!$AS$5:$AY$207,4,0))</f>
        <v/>
      </c>
      <c r="BF81" s="14" t="str">
        <f>IF(ISERROR(VLOOKUP($BC81,男子申込一覧表!$AS$5:$AY$207,3,0)),"",VLOOKUP($BC81,男子申込一覧表!$AS$5:$BB$207,10,0))</f>
        <v/>
      </c>
      <c r="BG81" s="14" t="str">
        <f>IF(ISERROR(VLOOKUP($BC81,男子申込一覧表!$AS$5:$AZ$207,3,0)),"",VLOOKUP($BC81,男子申込一覧表!$AS$5:$AZ$207,7,0))</f>
        <v/>
      </c>
      <c r="BH81" s="14" t="str">
        <f>IF(ISERROR(VLOOKUP($BC81,男子申込一覧表!$AS$5:$BM$207,3,0)),"",VLOOKUP($BC81,男子申込一覧表!$AS$5:$BM$207,14,0))</f>
        <v/>
      </c>
      <c r="BI81" s="14" t="str">
        <f>IF(ISERROR(VLOOKUP($BC81,男子申込一覧表!$AS$5:$BM$207,3,0)),"",VLOOKUP($BC81,男子申込一覧表!$AS$5:$BM$207,9,0))</f>
        <v/>
      </c>
      <c r="BJ81" s="14">
        <f t="shared" si="77"/>
        <v>0</v>
      </c>
      <c r="BK81" s="14">
        <f t="shared" si="76"/>
        <v>0</v>
      </c>
      <c r="BL81" s="14">
        <f t="shared" si="76"/>
        <v>0</v>
      </c>
      <c r="BM81" s="14">
        <f t="shared" si="76"/>
        <v>0</v>
      </c>
      <c r="BN81" s="14">
        <f t="shared" si="76"/>
        <v>0</v>
      </c>
      <c r="BO81" s="14">
        <f t="shared" si="76"/>
        <v>0</v>
      </c>
      <c r="BP81" s="14">
        <f t="shared" si="76"/>
        <v>0</v>
      </c>
      <c r="BQ81" s="14">
        <f t="shared" si="76"/>
        <v>0</v>
      </c>
      <c r="BR81" s="14">
        <f t="shared" si="76"/>
        <v>0</v>
      </c>
      <c r="BS81" s="14">
        <f t="shared" si="76"/>
        <v>0</v>
      </c>
      <c r="BT81" s="14">
        <f t="shared" si="76"/>
        <v>0</v>
      </c>
      <c r="BU81" s="14">
        <f t="shared" si="76"/>
        <v>0</v>
      </c>
    </row>
    <row r="82" spans="55:73" ht="14.25" customHeight="1" x14ac:dyDescent="0.15">
      <c r="BC82" s="14">
        <v>76</v>
      </c>
      <c r="BD82" s="14" t="str">
        <f>IF(ISERROR(VLOOKUP($BC82,男子申込一覧表!$AS$5:$AY$207,3,0)),"",VLOOKUP($BC82,男子申込一覧表!$AS$5:$AY$207,3,0))</f>
        <v/>
      </c>
      <c r="BE82" s="14" t="str">
        <f>IF(ISERROR(VLOOKUP($BC82,男子申込一覧表!$AS$5:$AY$207,3,0)),"",VLOOKUP($BC82,男子申込一覧表!$AS$5:$AY$207,4,0))</f>
        <v/>
      </c>
      <c r="BF82" s="14" t="str">
        <f>IF(ISERROR(VLOOKUP($BC82,男子申込一覧表!$AS$5:$AY$207,3,0)),"",VLOOKUP($BC82,男子申込一覧表!$AS$5:$BB$207,10,0))</f>
        <v/>
      </c>
      <c r="BG82" s="14" t="str">
        <f>IF(ISERROR(VLOOKUP($BC82,男子申込一覧表!$AS$5:$AZ$207,3,0)),"",VLOOKUP($BC82,男子申込一覧表!$AS$5:$AZ$207,7,0))</f>
        <v/>
      </c>
      <c r="BH82" s="14" t="str">
        <f>IF(ISERROR(VLOOKUP($BC82,男子申込一覧表!$AS$5:$BM$207,3,0)),"",VLOOKUP($BC82,男子申込一覧表!$AS$5:$BM$207,14,0))</f>
        <v/>
      </c>
      <c r="BI82" s="14" t="str">
        <f>IF(ISERROR(VLOOKUP($BC82,男子申込一覧表!$AS$5:$BM$207,3,0)),"",VLOOKUP($BC82,男子申込一覧表!$AS$5:$BM$207,9,0))</f>
        <v/>
      </c>
      <c r="BJ82" s="14">
        <f t="shared" si="77"/>
        <v>0</v>
      </c>
      <c r="BK82" s="14">
        <f t="shared" si="76"/>
        <v>0</v>
      </c>
      <c r="BL82" s="14">
        <f t="shared" si="76"/>
        <v>0</v>
      </c>
      <c r="BM82" s="14">
        <f t="shared" si="76"/>
        <v>0</v>
      </c>
      <c r="BN82" s="14">
        <f t="shared" si="76"/>
        <v>0</v>
      </c>
      <c r="BO82" s="14">
        <f t="shared" si="76"/>
        <v>0</v>
      </c>
      <c r="BP82" s="14">
        <f t="shared" si="76"/>
        <v>0</v>
      </c>
      <c r="BQ82" s="14">
        <f t="shared" si="76"/>
        <v>0</v>
      </c>
      <c r="BR82" s="14">
        <f t="shared" si="76"/>
        <v>0</v>
      </c>
      <c r="BS82" s="14">
        <f t="shared" si="76"/>
        <v>0</v>
      </c>
      <c r="BT82" s="14">
        <f t="shared" si="76"/>
        <v>0</v>
      </c>
      <c r="BU82" s="14">
        <f t="shared" si="76"/>
        <v>0</v>
      </c>
    </row>
    <row r="83" spans="55:73" ht="14.25" customHeight="1" x14ac:dyDescent="0.15">
      <c r="BC83" s="14">
        <v>77</v>
      </c>
      <c r="BD83" s="14" t="str">
        <f>IF(ISERROR(VLOOKUP($BC83,男子申込一覧表!$AS$5:$AY$207,3,0)),"",VLOOKUP($BC83,男子申込一覧表!$AS$5:$AY$207,3,0))</f>
        <v/>
      </c>
      <c r="BE83" s="14" t="str">
        <f>IF(ISERROR(VLOOKUP($BC83,男子申込一覧表!$AS$5:$AY$207,3,0)),"",VLOOKUP($BC83,男子申込一覧表!$AS$5:$AY$207,4,0))</f>
        <v/>
      </c>
      <c r="BF83" s="14" t="str">
        <f>IF(ISERROR(VLOOKUP($BC83,男子申込一覧表!$AS$5:$AY$207,3,0)),"",VLOOKUP($BC83,男子申込一覧表!$AS$5:$BB$207,10,0))</f>
        <v/>
      </c>
      <c r="BG83" s="14" t="str">
        <f>IF(ISERROR(VLOOKUP($BC83,男子申込一覧表!$AS$5:$AZ$207,3,0)),"",VLOOKUP($BC83,男子申込一覧表!$AS$5:$AZ$207,7,0))</f>
        <v/>
      </c>
      <c r="BH83" s="14" t="str">
        <f>IF(ISERROR(VLOOKUP($BC83,男子申込一覧表!$AS$5:$BM$207,3,0)),"",VLOOKUP($BC83,男子申込一覧表!$AS$5:$BM$207,14,0))</f>
        <v/>
      </c>
      <c r="BI83" s="14" t="str">
        <f>IF(ISERROR(VLOOKUP($BC83,男子申込一覧表!$AS$5:$BM$207,3,0)),"",VLOOKUP($BC83,男子申込一覧表!$AS$5:$BM$207,9,0))</f>
        <v/>
      </c>
      <c r="BJ83" s="14">
        <f t="shared" si="77"/>
        <v>0</v>
      </c>
      <c r="BK83" s="14">
        <f t="shared" si="76"/>
        <v>0</v>
      </c>
      <c r="BL83" s="14">
        <f t="shared" si="76"/>
        <v>0</v>
      </c>
      <c r="BM83" s="14">
        <f t="shared" si="76"/>
        <v>0</v>
      </c>
      <c r="BN83" s="14">
        <f t="shared" si="76"/>
        <v>0</v>
      </c>
      <c r="BO83" s="14">
        <f t="shared" si="76"/>
        <v>0</v>
      </c>
      <c r="BP83" s="14">
        <f t="shared" si="76"/>
        <v>0</v>
      </c>
      <c r="BQ83" s="14">
        <f t="shared" si="76"/>
        <v>0</v>
      </c>
      <c r="BR83" s="14">
        <f t="shared" si="76"/>
        <v>0</v>
      </c>
      <c r="BS83" s="14">
        <f t="shared" si="76"/>
        <v>0</v>
      </c>
      <c r="BT83" s="14">
        <f t="shared" si="76"/>
        <v>0</v>
      </c>
      <c r="BU83" s="14">
        <f t="shared" si="76"/>
        <v>0</v>
      </c>
    </row>
    <row r="84" spans="55:73" ht="14.25" customHeight="1" x14ac:dyDescent="0.15">
      <c r="BC84" s="14">
        <v>78</v>
      </c>
      <c r="BD84" s="14" t="str">
        <f>IF(ISERROR(VLOOKUP($BC84,男子申込一覧表!$AS$5:$AY$207,3,0)),"",VLOOKUP($BC84,男子申込一覧表!$AS$5:$AY$207,3,0))</f>
        <v/>
      </c>
      <c r="BE84" s="14" t="str">
        <f>IF(ISERROR(VLOOKUP($BC84,男子申込一覧表!$AS$5:$AY$207,3,0)),"",VLOOKUP($BC84,男子申込一覧表!$AS$5:$AY$207,4,0))</f>
        <v/>
      </c>
      <c r="BF84" s="14" t="str">
        <f>IF(ISERROR(VLOOKUP($BC84,男子申込一覧表!$AS$5:$AY$207,3,0)),"",VLOOKUP($BC84,男子申込一覧表!$AS$5:$BB$207,10,0))</f>
        <v/>
      </c>
      <c r="BG84" s="14" t="str">
        <f>IF(ISERROR(VLOOKUP($BC84,男子申込一覧表!$AS$5:$AZ$207,3,0)),"",VLOOKUP($BC84,男子申込一覧表!$AS$5:$AZ$207,7,0))</f>
        <v/>
      </c>
      <c r="BH84" s="14" t="str">
        <f>IF(ISERROR(VLOOKUP($BC84,男子申込一覧表!$AS$5:$BM$207,3,0)),"",VLOOKUP($BC84,男子申込一覧表!$AS$5:$BM$207,14,0))</f>
        <v/>
      </c>
      <c r="BI84" s="14" t="str">
        <f>IF(ISERROR(VLOOKUP($BC84,男子申込一覧表!$AS$5:$BM$207,3,0)),"",VLOOKUP($BC84,男子申込一覧表!$AS$5:$BM$207,9,0))</f>
        <v/>
      </c>
      <c r="BJ84" s="14">
        <f t="shared" si="77"/>
        <v>0</v>
      </c>
      <c r="BK84" s="14">
        <f t="shared" si="76"/>
        <v>0</v>
      </c>
      <c r="BL84" s="14">
        <f t="shared" si="76"/>
        <v>0</v>
      </c>
      <c r="BM84" s="14">
        <f t="shared" si="76"/>
        <v>0</v>
      </c>
      <c r="BN84" s="14">
        <f t="shared" si="76"/>
        <v>0</v>
      </c>
      <c r="BO84" s="14">
        <f t="shared" ref="BK84:BU106" si="78">COUNTIF($AH$6:$AK$65,BO$5&amp;$BD84)</f>
        <v>0</v>
      </c>
      <c r="BP84" s="14">
        <f t="shared" si="78"/>
        <v>0</v>
      </c>
      <c r="BQ84" s="14">
        <f t="shared" si="78"/>
        <v>0</v>
      </c>
      <c r="BR84" s="14">
        <f t="shared" si="78"/>
        <v>0</v>
      </c>
      <c r="BS84" s="14">
        <f t="shared" si="78"/>
        <v>0</v>
      </c>
      <c r="BT84" s="14">
        <f t="shared" si="78"/>
        <v>0</v>
      </c>
      <c r="BU84" s="14">
        <f t="shared" si="78"/>
        <v>0</v>
      </c>
    </row>
    <row r="85" spans="55:73" ht="14.25" customHeight="1" x14ac:dyDescent="0.15">
      <c r="BC85" s="14">
        <v>79</v>
      </c>
      <c r="BD85" s="14" t="str">
        <f>IF(ISERROR(VLOOKUP($BC85,男子申込一覧表!$AS$5:$AY$207,3,0)),"",VLOOKUP($BC85,男子申込一覧表!$AS$5:$AY$207,3,0))</f>
        <v/>
      </c>
      <c r="BE85" s="14" t="str">
        <f>IF(ISERROR(VLOOKUP($BC85,男子申込一覧表!$AS$5:$AY$207,3,0)),"",VLOOKUP($BC85,男子申込一覧表!$AS$5:$AY$207,4,0))</f>
        <v/>
      </c>
      <c r="BF85" s="14" t="str">
        <f>IF(ISERROR(VLOOKUP($BC85,男子申込一覧表!$AS$5:$AY$207,3,0)),"",VLOOKUP($BC85,男子申込一覧表!$AS$5:$BB$207,10,0))</f>
        <v/>
      </c>
      <c r="BG85" s="14" t="str">
        <f>IF(ISERROR(VLOOKUP($BC85,男子申込一覧表!$AS$5:$AZ$207,3,0)),"",VLOOKUP($BC85,男子申込一覧表!$AS$5:$AZ$207,7,0))</f>
        <v/>
      </c>
      <c r="BH85" s="14" t="str">
        <f>IF(ISERROR(VLOOKUP($BC85,男子申込一覧表!$AS$5:$BM$207,3,0)),"",VLOOKUP($BC85,男子申込一覧表!$AS$5:$BM$207,14,0))</f>
        <v/>
      </c>
      <c r="BI85" s="14" t="str">
        <f>IF(ISERROR(VLOOKUP($BC85,男子申込一覧表!$AS$5:$BM$207,3,0)),"",VLOOKUP($BC85,男子申込一覧表!$AS$5:$BM$207,9,0))</f>
        <v/>
      </c>
      <c r="BJ85" s="14">
        <f t="shared" si="77"/>
        <v>0</v>
      </c>
      <c r="BK85" s="14">
        <f t="shared" si="78"/>
        <v>0</v>
      </c>
      <c r="BL85" s="14">
        <f t="shared" si="78"/>
        <v>0</v>
      </c>
      <c r="BM85" s="14">
        <f t="shared" si="78"/>
        <v>0</v>
      </c>
      <c r="BN85" s="14">
        <f t="shared" si="78"/>
        <v>0</v>
      </c>
      <c r="BO85" s="14">
        <f t="shared" si="78"/>
        <v>0</v>
      </c>
      <c r="BP85" s="14">
        <f t="shared" si="78"/>
        <v>0</v>
      </c>
      <c r="BQ85" s="14">
        <f t="shared" si="78"/>
        <v>0</v>
      </c>
      <c r="BR85" s="14">
        <f t="shared" si="78"/>
        <v>0</v>
      </c>
      <c r="BS85" s="14">
        <f t="shared" si="78"/>
        <v>0</v>
      </c>
      <c r="BT85" s="14">
        <f t="shared" si="78"/>
        <v>0</v>
      </c>
      <c r="BU85" s="14">
        <f t="shared" si="78"/>
        <v>0</v>
      </c>
    </row>
    <row r="86" spans="55:73" ht="14.25" customHeight="1" x14ac:dyDescent="0.15">
      <c r="BC86" s="14">
        <v>80</v>
      </c>
      <c r="BD86" s="14" t="str">
        <f>IF(ISERROR(VLOOKUP($BC86,男子申込一覧表!$AS$5:$AY$207,3,0)),"",VLOOKUP($BC86,男子申込一覧表!$AS$5:$AY$207,3,0))</f>
        <v/>
      </c>
      <c r="BE86" s="14" t="str">
        <f>IF(ISERROR(VLOOKUP($BC86,男子申込一覧表!$AS$5:$AY$207,3,0)),"",VLOOKUP($BC86,男子申込一覧表!$AS$5:$AY$207,4,0))</f>
        <v/>
      </c>
      <c r="BF86" s="14" t="str">
        <f>IF(ISERROR(VLOOKUP($BC86,男子申込一覧表!$AS$5:$AY$207,3,0)),"",VLOOKUP($BC86,男子申込一覧表!$AS$5:$BB$207,10,0))</f>
        <v/>
      </c>
      <c r="BG86" s="14" t="str">
        <f>IF(ISERROR(VLOOKUP($BC86,男子申込一覧表!$AS$5:$AZ$207,3,0)),"",VLOOKUP($BC86,男子申込一覧表!$AS$5:$AZ$207,7,0))</f>
        <v/>
      </c>
      <c r="BH86" s="14" t="str">
        <f>IF(ISERROR(VLOOKUP($BC86,男子申込一覧表!$AS$5:$BM$207,3,0)),"",VLOOKUP($BC86,男子申込一覧表!$AS$5:$BM$207,14,0))</f>
        <v/>
      </c>
      <c r="BI86" s="14" t="str">
        <f>IF(ISERROR(VLOOKUP($BC86,男子申込一覧表!$AS$5:$BM$207,3,0)),"",VLOOKUP($BC86,男子申込一覧表!$AS$5:$BM$207,9,0))</f>
        <v/>
      </c>
      <c r="BJ86" s="14">
        <f t="shared" si="77"/>
        <v>0</v>
      </c>
      <c r="BK86" s="14">
        <f t="shared" si="78"/>
        <v>0</v>
      </c>
      <c r="BL86" s="14">
        <f t="shared" si="78"/>
        <v>0</v>
      </c>
      <c r="BM86" s="14">
        <f t="shared" si="78"/>
        <v>0</v>
      </c>
      <c r="BN86" s="14">
        <f t="shared" si="78"/>
        <v>0</v>
      </c>
      <c r="BO86" s="14">
        <f t="shared" si="78"/>
        <v>0</v>
      </c>
      <c r="BP86" s="14">
        <f t="shared" si="78"/>
        <v>0</v>
      </c>
      <c r="BQ86" s="14">
        <f t="shared" si="78"/>
        <v>0</v>
      </c>
      <c r="BR86" s="14">
        <f t="shared" si="78"/>
        <v>0</v>
      </c>
      <c r="BS86" s="14">
        <f t="shared" si="78"/>
        <v>0</v>
      </c>
      <c r="BT86" s="14">
        <f t="shared" si="78"/>
        <v>0</v>
      </c>
      <c r="BU86" s="14">
        <f t="shared" si="78"/>
        <v>0</v>
      </c>
    </row>
    <row r="87" spans="55:73" ht="14.25" customHeight="1" x14ac:dyDescent="0.15">
      <c r="BC87" s="14">
        <v>81</v>
      </c>
      <c r="BD87" s="14" t="str">
        <f>IF(ISERROR(VLOOKUP($BC87,男子申込一覧表!$AS$5:$AY$207,3,0)),"",VLOOKUP($BC87,男子申込一覧表!$AS$5:$AY$207,3,0))</f>
        <v/>
      </c>
      <c r="BE87" s="14" t="str">
        <f>IF(ISERROR(VLOOKUP($BC87,男子申込一覧表!$AS$5:$AY$207,3,0)),"",VLOOKUP($BC87,男子申込一覧表!$AS$5:$AY$207,4,0))</f>
        <v/>
      </c>
      <c r="BF87" s="14" t="str">
        <f>IF(ISERROR(VLOOKUP($BC87,男子申込一覧表!$AS$5:$AY$207,3,0)),"",VLOOKUP($BC87,男子申込一覧表!$AS$5:$BB$207,10,0))</f>
        <v/>
      </c>
      <c r="BG87" s="14" t="str">
        <f>IF(ISERROR(VLOOKUP($BC87,男子申込一覧表!$AS$5:$AZ$207,3,0)),"",VLOOKUP($BC87,男子申込一覧表!$AS$5:$AZ$207,7,0))</f>
        <v/>
      </c>
      <c r="BH87" s="14" t="str">
        <f>IF(ISERROR(VLOOKUP($BC87,男子申込一覧表!$AS$5:$BM$207,3,0)),"",VLOOKUP($BC87,男子申込一覧表!$AS$5:$BM$207,14,0))</f>
        <v/>
      </c>
      <c r="BI87" s="14" t="str">
        <f>IF(ISERROR(VLOOKUP($BC87,男子申込一覧表!$AS$5:$BM$207,3,0)),"",VLOOKUP($BC87,男子申込一覧表!$AS$5:$BM$207,9,0))</f>
        <v/>
      </c>
      <c r="BJ87" s="14">
        <f t="shared" si="77"/>
        <v>0</v>
      </c>
      <c r="BK87" s="14">
        <f t="shared" si="78"/>
        <v>0</v>
      </c>
      <c r="BL87" s="14">
        <f t="shared" si="78"/>
        <v>0</v>
      </c>
      <c r="BM87" s="14">
        <f t="shared" si="78"/>
        <v>0</v>
      </c>
      <c r="BN87" s="14">
        <f t="shared" si="78"/>
        <v>0</v>
      </c>
      <c r="BO87" s="14">
        <f t="shared" si="78"/>
        <v>0</v>
      </c>
      <c r="BP87" s="14">
        <f t="shared" si="78"/>
        <v>0</v>
      </c>
      <c r="BQ87" s="14">
        <f t="shared" si="78"/>
        <v>0</v>
      </c>
      <c r="BR87" s="14">
        <f t="shared" si="78"/>
        <v>0</v>
      </c>
      <c r="BS87" s="14">
        <f t="shared" si="78"/>
        <v>0</v>
      </c>
      <c r="BT87" s="14">
        <f t="shared" si="78"/>
        <v>0</v>
      </c>
      <c r="BU87" s="14">
        <f t="shared" si="78"/>
        <v>0</v>
      </c>
    </row>
    <row r="88" spans="55:73" ht="14.25" customHeight="1" x14ac:dyDescent="0.15">
      <c r="BC88" s="14">
        <v>82</v>
      </c>
      <c r="BD88" s="14" t="str">
        <f>IF(ISERROR(VLOOKUP($BC88,男子申込一覧表!$AS$5:$AY$207,3,0)),"",VLOOKUP($BC88,男子申込一覧表!$AS$5:$AY$207,3,0))</f>
        <v/>
      </c>
      <c r="BE88" s="14" t="str">
        <f>IF(ISERROR(VLOOKUP($BC88,男子申込一覧表!$AS$5:$AY$207,3,0)),"",VLOOKUP($BC88,男子申込一覧表!$AS$5:$AY$207,4,0))</f>
        <v/>
      </c>
      <c r="BF88" s="14" t="str">
        <f>IF(ISERROR(VLOOKUP($BC88,男子申込一覧表!$AS$5:$AY$207,3,0)),"",VLOOKUP($BC88,男子申込一覧表!$AS$5:$BB$207,10,0))</f>
        <v/>
      </c>
      <c r="BG88" s="14" t="str">
        <f>IF(ISERROR(VLOOKUP($BC88,男子申込一覧表!$AS$5:$AZ$207,3,0)),"",VLOOKUP($BC88,男子申込一覧表!$AS$5:$AZ$207,7,0))</f>
        <v/>
      </c>
      <c r="BH88" s="14" t="str">
        <f>IF(ISERROR(VLOOKUP($BC88,男子申込一覧表!$AS$5:$BM$207,3,0)),"",VLOOKUP($BC88,男子申込一覧表!$AS$5:$BM$207,14,0))</f>
        <v/>
      </c>
      <c r="BI88" s="14" t="str">
        <f>IF(ISERROR(VLOOKUP($BC88,男子申込一覧表!$AS$5:$BM$207,3,0)),"",VLOOKUP($BC88,男子申込一覧表!$AS$5:$BM$207,9,0))</f>
        <v/>
      </c>
      <c r="BJ88" s="14">
        <f t="shared" si="77"/>
        <v>0</v>
      </c>
      <c r="BK88" s="14">
        <f t="shared" si="78"/>
        <v>0</v>
      </c>
      <c r="BL88" s="14">
        <f t="shared" si="78"/>
        <v>0</v>
      </c>
      <c r="BM88" s="14">
        <f t="shared" si="78"/>
        <v>0</v>
      </c>
      <c r="BN88" s="14">
        <f t="shared" si="78"/>
        <v>0</v>
      </c>
      <c r="BO88" s="14">
        <f t="shared" si="78"/>
        <v>0</v>
      </c>
      <c r="BP88" s="14">
        <f t="shared" si="78"/>
        <v>0</v>
      </c>
      <c r="BQ88" s="14">
        <f t="shared" si="78"/>
        <v>0</v>
      </c>
      <c r="BR88" s="14">
        <f t="shared" si="78"/>
        <v>0</v>
      </c>
      <c r="BS88" s="14">
        <f t="shared" si="78"/>
        <v>0</v>
      </c>
      <c r="BT88" s="14">
        <f t="shared" si="78"/>
        <v>0</v>
      </c>
      <c r="BU88" s="14">
        <f t="shared" si="78"/>
        <v>0</v>
      </c>
    </row>
    <row r="89" spans="55:73" ht="14.25" customHeight="1" x14ac:dyDescent="0.15">
      <c r="BC89" s="14">
        <v>83</v>
      </c>
      <c r="BD89" s="14" t="str">
        <f>IF(ISERROR(VLOOKUP($BC89,男子申込一覧表!$AS$5:$AY$207,3,0)),"",VLOOKUP($BC89,男子申込一覧表!$AS$5:$AY$207,3,0))</f>
        <v/>
      </c>
      <c r="BE89" s="14" t="str">
        <f>IF(ISERROR(VLOOKUP($BC89,男子申込一覧表!$AS$5:$AY$207,3,0)),"",VLOOKUP($BC89,男子申込一覧表!$AS$5:$AY$207,4,0))</f>
        <v/>
      </c>
      <c r="BF89" s="14" t="str">
        <f>IF(ISERROR(VLOOKUP($BC89,男子申込一覧表!$AS$5:$AY$207,3,0)),"",VLOOKUP($BC89,男子申込一覧表!$AS$5:$BB$207,10,0))</f>
        <v/>
      </c>
      <c r="BG89" s="14" t="str">
        <f>IF(ISERROR(VLOOKUP($BC89,男子申込一覧表!$AS$5:$AZ$207,3,0)),"",VLOOKUP($BC89,男子申込一覧表!$AS$5:$AZ$207,7,0))</f>
        <v/>
      </c>
      <c r="BH89" s="14" t="str">
        <f>IF(ISERROR(VLOOKUP($BC89,男子申込一覧表!$AS$5:$BM$207,3,0)),"",VLOOKUP($BC89,男子申込一覧表!$AS$5:$BM$207,14,0))</f>
        <v/>
      </c>
      <c r="BI89" s="14" t="str">
        <f>IF(ISERROR(VLOOKUP($BC89,男子申込一覧表!$AS$5:$BM$207,3,0)),"",VLOOKUP($BC89,男子申込一覧表!$AS$5:$BM$207,9,0))</f>
        <v/>
      </c>
      <c r="BJ89" s="14">
        <f t="shared" si="77"/>
        <v>0</v>
      </c>
      <c r="BK89" s="14">
        <f t="shared" si="78"/>
        <v>0</v>
      </c>
      <c r="BL89" s="14">
        <f t="shared" si="78"/>
        <v>0</v>
      </c>
      <c r="BM89" s="14">
        <f t="shared" si="78"/>
        <v>0</v>
      </c>
      <c r="BN89" s="14">
        <f t="shared" si="78"/>
        <v>0</v>
      </c>
      <c r="BO89" s="14">
        <f t="shared" si="78"/>
        <v>0</v>
      </c>
      <c r="BP89" s="14">
        <f t="shared" si="78"/>
        <v>0</v>
      </c>
      <c r="BQ89" s="14">
        <f t="shared" si="78"/>
        <v>0</v>
      </c>
      <c r="BR89" s="14">
        <f t="shared" si="78"/>
        <v>0</v>
      </c>
      <c r="BS89" s="14">
        <f t="shared" si="78"/>
        <v>0</v>
      </c>
      <c r="BT89" s="14">
        <f t="shared" si="78"/>
        <v>0</v>
      </c>
      <c r="BU89" s="14">
        <f t="shared" si="78"/>
        <v>0</v>
      </c>
    </row>
    <row r="90" spans="55:73" ht="14.25" customHeight="1" x14ac:dyDescent="0.15">
      <c r="BC90" s="14">
        <v>84</v>
      </c>
      <c r="BD90" s="14" t="str">
        <f>IF(ISERROR(VLOOKUP($BC90,男子申込一覧表!$AS$5:$AY$207,3,0)),"",VLOOKUP($BC90,男子申込一覧表!$AS$5:$AY$207,3,0))</f>
        <v/>
      </c>
      <c r="BE90" s="14" t="str">
        <f>IF(ISERROR(VLOOKUP($BC90,男子申込一覧表!$AS$5:$AY$207,3,0)),"",VLOOKUP($BC90,男子申込一覧表!$AS$5:$AY$207,4,0))</f>
        <v/>
      </c>
      <c r="BF90" s="14" t="str">
        <f>IF(ISERROR(VLOOKUP($BC90,男子申込一覧表!$AS$5:$AY$207,3,0)),"",VLOOKUP($BC90,男子申込一覧表!$AS$5:$BB$207,10,0))</f>
        <v/>
      </c>
      <c r="BG90" s="14" t="str">
        <f>IF(ISERROR(VLOOKUP($BC90,男子申込一覧表!$AS$5:$AZ$207,3,0)),"",VLOOKUP($BC90,男子申込一覧表!$AS$5:$AZ$207,7,0))</f>
        <v/>
      </c>
      <c r="BH90" s="14" t="str">
        <f>IF(ISERROR(VLOOKUP($BC90,男子申込一覧表!$AS$5:$BM$207,3,0)),"",VLOOKUP($BC90,男子申込一覧表!$AS$5:$BM$207,14,0))</f>
        <v/>
      </c>
      <c r="BI90" s="14" t="str">
        <f>IF(ISERROR(VLOOKUP($BC90,男子申込一覧表!$AS$5:$BM$207,3,0)),"",VLOOKUP($BC90,男子申込一覧表!$AS$5:$BM$207,9,0))</f>
        <v/>
      </c>
      <c r="BJ90" s="14">
        <f t="shared" si="77"/>
        <v>0</v>
      </c>
      <c r="BK90" s="14">
        <f t="shared" si="78"/>
        <v>0</v>
      </c>
      <c r="BL90" s="14">
        <f t="shared" si="78"/>
        <v>0</v>
      </c>
      <c r="BM90" s="14">
        <f t="shared" si="78"/>
        <v>0</v>
      </c>
      <c r="BN90" s="14">
        <f t="shared" si="78"/>
        <v>0</v>
      </c>
      <c r="BO90" s="14">
        <f t="shared" si="78"/>
        <v>0</v>
      </c>
      <c r="BP90" s="14">
        <f t="shared" si="78"/>
        <v>0</v>
      </c>
      <c r="BQ90" s="14">
        <f t="shared" si="78"/>
        <v>0</v>
      </c>
      <c r="BR90" s="14">
        <f t="shared" si="78"/>
        <v>0</v>
      </c>
      <c r="BS90" s="14">
        <f t="shared" si="78"/>
        <v>0</v>
      </c>
      <c r="BT90" s="14">
        <f t="shared" si="78"/>
        <v>0</v>
      </c>
      <c r="BU90" s="14">
        <f t="shared" si="78"/>
        <v>0</v>
      </c>
    </row>
    <row r="91" spans="55:73" ht="14.25" customHeight="1" x14ac:dyDescent="0.15">
      <c r="BC91" s="14">
        <v>85</v>
      </c>
      <c r="BD91" s="14" t="str">
        <f>IF(ISERROR(VLOOKUP($BC91,男子申込一覧表!$AS$5:$AY$207,3,0)),"",VLOOKUP($BC91,男子申込一覧表!$AS$5:$AY$207,3,0))</f>
        <v/>
      </c>
      <c r="BE91" s="14" t="str">
        <f>IF(ISERROR(VLOOKUP($BC91,男子申込一覧表!$AS$5:$AY$207,3,0)),"",VLOOKUP($BC91,男子申込一覧表!$AS$5:$AY$207,4,0))</f>
        <v/>
      </c>
      <c r="BF91" s="14" t="str">
        <f>IF(ISERROR(VLOOKUP($BC91,男子申込一覧表!$AS$5:$AY$207,3,0)),"",VLOOKUP($BC91,男子申込一覧表!$AS$5:$BB$207,10,0))</f>
        <v/>
      </c>
      <c r="BG91" s="14" t="str">
        <f>IF(ISERROR(VLOOKUP($BC91,男子申込一覧表!$AS$5:$AZ$207,3,0)),"",VLOOKUP($BC91,男子申込一覧表!$AS$5:$AZ$207,7,0))</f>
        <v/>
      </c>
      <c r="BH91" s="14" t="str">
        <f>IF(ISERROR(VLOOKUP($BC91,男子申込一覧表!$AS$5:$BM$207,3,0)),"",VLOOKUP($BC91,男子申込一覧表!$AS$5:$BM$207,14,0))</f>
        <v/>
      </c>
      <c r="BI91" s="14" t="str">
        <f>IF(ISERROR(VLOOKUP($BC91,男子申込一覧表!$AS$5:$BM$207,3,0)),"",VLOOKUP($BC91,男子申込一覧表!$AS$5:$BM$207,9,0))</f>
        <v/>
      </c>
      <c r="BJ91" s="14">
        <f t="shared" si="77"/>
        <v>0</v>
      </c>
      <c r="BK91" s="14">
        <f t="shared" si="78"/>
        <v>0</v>
      </c>
      <c r="BL91" s="14">
        <f t="shared" si="78"/>
        <v>0</v>
      </c>
      <c r="BM91" s="14">
        <f t="shared" si="78"/>
        <v>0</v>
      </c>
      <c r="BN91" s="14">
        <f t="shared" si="78"/>
        <v>0</v>
      </c>
      <c r="BO91" s="14">
        <f t="shared" si="78"/>
        <v>0</v>
      </c>
      <c r="BP91" s="14">
        <f t="shared" si="78"/>
        <v>0</v>
      </c>
      <c r="BQ91" s="14">
        <f t="shared" si="78"/>
        <v>0</v>
      </c>
      <c r="BR91" s="14">
        <f t="shared" si="78"/>
        <v>0</v>
      </c>
      <c r="BS91" s="14">
        <f t="shared" si="78"/>
        <v>0</v>
      </c>
      <c r="BT91" s="14">
        <f t="shared" si="78"/>
        <v>0</v>
      </c>
      <c r="BU91" s="14">
        <f t="shared" si="78"/>
        <v>0</v>
      </c>
    </row>
    <row r="92" spans="55:73" ht="14.25" customHeight="1" x14ac:dyDescent="0.15">
      <c r="BC92" s="14">
        <v>86</v>
      </c>
      <c r="BD92" s="14" t="str">
        <f>IF(ISERROR(VLOOKUP($BC92,男子申込一覧表!$AS$5:$AY$207,3,0)),"",VLOOKUP($BC92,男子申込一覧表!$AS$5:$AY$207,3,0))</f>
        <v/>
      </c>
      <c r="BE92" s="14" t="str">
        <f>IF(ISERROR(VLOOKUP($BC92,男子申込一覧表!$AS$5:$AY$207,3,0)),"",VLOOKUP($BC92,男子申込一覧表!$AS$5:$AY$207,4,0))</f>
        <v/>
      </c>
      <c r="BF92" s="14" t="str">
        <f>IF(ISERROR(VLOOKUP($BC92,男子申込一覧表!$AS$5:$AY$207,3,0)),"",VLOOKUP($BC92,男子申込一覧表!$AS$5:$BB$207,10,0))</f>
        <v/>
      </c>
      <c r="BG92" s="14" t="str">
        <f>IF(ISERROR(VLOOKUP($BC92,男子申込一覧表!$AS$5:$AZ$207,3,0)),"",VLOOKUP($BC92,男子申込一覧表!$AS$5:$AZ$207,7,0))</f>
        <v/>
      </c>
      <c r="BH92" s="14" t="str">
        <f>IF(ISERROR(VLOOKUP($BC92,男子申込一覧表!$AS$5:$BM$207,3,0)),"",VLOOKUP($BC92,男子申込一覧表!$AS$5:$BM$207,14,0))</f>
        <v/>
      </c>
      <c r="BI92" s="14" t="str">
        <f>IF(ISERROR(VLOOKUP($BC92,男子申込一覧表!$AS$5:$BM$207,3,0)),"",VLOOKUP($BC92,男子申込一覧表!$AS$5:$BM$207,9,0))</f>
        <v/>
      </c>
      <c r="BJ92" s="14">
        <f t="shared" si="77"/>
        <v>0</v>
      </c>
      <c r="BK92" s="14">
        <f t="shared" si="78"/>
        <v>0</v>
      </c>
      <c r="BL92" s="14">
        <f t="shared" si="78"/>
        <v>0</v>
      </c>
      <c r="BM92" s="14">
        <f t="shared" si="78"/>
        <v>0</v>
      </c>
      <c r="BN92" s="14">
        <f t="shared" si="78"/>
        <v>0</v>
      </c>
      <c r="BO92" s="14">
        <f t="shared" si="78"/>
        <v>0</v>
      </c>
      <c r="BP92" s="14">
        <f t="shared" si="78"/>
        <v>0</v>
      </c>
      <c r="BQ92" s="14">
        <f t="shared" si="78"/>
        <v>0</v>
      </c>
      <c r="BR92" s="14">
        <f t="shared" si="78"/>
        <v>0</v>
      </c>
      <c r="BS92" s="14">
        <f t="shared" si="78"/>
        <v>0</v>
      </c>
      <c r="BT92" s="14">
        <f t="shared" si="78"/>
        <v>0</v>
      </c>
      <c r="BU92" s="14">
        <f t="shared" si="78"/>
        <v>0</v>
      </c>
    </row>
    <row r="93" spans="55:73" ht="14.25" customHeight="1" x14ac:dyDescent="0.15">
      <c r="BC93" s="14">
        <v>87</v>
      </c>
      <c r="BD93" s="14" t="str">
        <f>IF(ISERROR(VLOOKUP($BC93,男子申込一覧表!$AS$5:$AY$207,3,0)),"",VLOOKUP($BC93,男子申込一覧表!$AS$5:$AY$207,3,0))</f>
        <v/>
      </c>
      <c r="BE93" s="14" t="str">
        <f>IF(ISERROR(VLOOKUP($BC93,男子申込一覧表!$AS$5:$AY$207,3,0)),"",VLOOKUP($BC93,男子申込一覧表!$AS$5:$AY$207,4,0))</f>
        <v/>
      </c>
      <c r="BF93" s="14" t="str">
        <f>IF(ISERROR(VLOOKUP($BC93,男子申込一覧表!$AS$5:$AY$207,3,0)),"",VLOOKUP($BC93,男子申込一覧表!$AS$5:$BB$207,10,0))</f>
        <v/>
      </c>
      <c r="BG93" s="14" t="str">
        <f>IF(ISERROR(VLOOKUP($BC93,男子申込一覧表!$AS$5:$AZ$207,3,0)),"",VLOOKUP($BC93,男子申込一覧表!$AS$5:$AZ$207,7,0))</f>
        <v/>
      </c>
      <c r="BH93" s="14" t="str">
        <f>IF(ISERROR(VLOOKUP($BC93,男子申込一覧表!$AS$5:$BM$207,3,0)),"",VLOOKUP($BC93,男子申込一覧表!$AS$5:$BM$207,14,0))</f>
        <v/>
      </c>
      <c r="BI93" s="14" t="str">
        <f>IF(ISERROR(VLOOKUP($BC93,男子申込一覧表!$AS$5:$BM$207,3,0)),"",VLOOKUP($BC93,男子申込一覧表!$AS$5:$BM$207,9,0))</f>
        <v/>
      </c>
      <c r="BJ93" s="14">
        <f t="shared" si="77"/>
        <v>0</v>
      </c>
      <c r="BK93" s="14">
        <f t="shared" si="78"/>
        <v>0</v>
      </c>
      <c r="BL93" s="14">
        <f t="shared" si="78"/>
        <v>0</v>
      </c>
      <c r="BM93" s="14">
        <f t="shared" si="78"/>
        <v>0</v>
      </c>
      <c r="BN93" s="14">
        <f t="shared" si="78"/>
        <v>0</v>
      </c>
      <c r="BO93" s="14">
        <f t="shared" si="78"/>
        <v>0</v>
      </c>
      <c r="BP93" s="14">
        <f t="shared" si="78"/>
        <v>0</v>
      </c>
      <c r="BQ93" s="14">
        <f t="shared" si="78"/>
        <v>0</v>
      </c>
      <c r="BR93" s="14">
        <f t="shared" si="78"/>
        <v>0</v>
      </c>
      <c r="BS93" s="14">
        <f t="shared" si="78"/>
        <v>0</v>
      </c>
      <c r="BT93" s="14">
        <f t="shared" si="78"/>
        <v>0</v>
      </c>
      <c r="BU93" s="14">
        <f t="shared" si="78"/>
        <v>0</v>
      </c>
    </row>
    <row r="94" spans="55:73" ht="14.25" customHeight="1" x14ac:dyDescent="0.15">
      <c r="BC94" s="14">
        <v>88</v>
      </c>
      <c r="BD94" s="14" t="str">
        <f>IF(ISERROR(VLOOKUP($BC94,男子申込一覧表!$AS$5:$AY$207,3,0)),"",VLOOKUP($BC94,男子申込一覧表!$AS$5:$AY$207,3,0))</f>
        <v/>
      </c>
      <c r="BE94" s="14" t="str">
        <f>IF(ISERROR(VLOOKUP($BC94,男子申込一覧表!$AS$5:$AY$207,3,0)),"",VLOOKUP($BC94,男子申込一覧表!$AS$5:$AY$207,4,0))</f>
        <v/>
      </c>
      <c r="BF94" s="14" t="str">
        <f>IF(ISERROR(VLOOKUP($BC94,男子申込一覧表!$AS$5:$AY$207,3,0)),"",VLOOKUP($BC94,男子申込一覧表!$AS$5:$BB$207,10,0))</f>
        <v/>
      </c>
      <c r="BG94" s="14" t="str">
        <f>IF(ISERROR(VLOOKUP($BC94,男子申込一覧表!$AS$5:$AZ$207,3,0)),"",VLOOKUP($BC94,男子申込一覧表!$AS$5:$AZ$207,7,0))</f>
        <v/>
      </c>
      <c r="BH94" s="14" t="str">
        <f>IF(ISERROR(VLOOKUP($BC94,男子申込一覧表!$AS$5:$BM$207,3,0)),"",VLOOKUP($BC94,男子申込一覧表!$AS$5:$BM$207,14,0))</f>
        <v/>
      </c>
      <c r="BI94" s="14" t="str">
        <f>IF(ISERROR(VLOOKUP($BC94,男子申込一覧表!$AS$5:$BM$207,3,0)),"",VLOOKUP($BC94,男子申込一覧表!$AS$5:$BM$207,9,0))</f>
        <v/>
      </c>
      <c r="BJ94" s="14">
        <f t="shared" si="77"/>
        <v>0</v>
      </c>
      <c r="BK94" s="14">
        <f t="shared" si="78"/>
        <v>0</v>
      </c>
      <c r="BL94" s="14">
        <f t="shared" si="78"/>
        <v>0</v>
      </c>
      <c r="BM94" s="14">
        <f t="shared" si="78"/>
        <v>0</v>
      </c>
      <c r="BN94" s="14">
        <f t="shared" si="78"/>
        <v>0</v>
      </c>
      <c r="BO94" s="14">
        <f t="shared" si="78"/>
        <v>0</v>
      </c>
      <c r="BP94" s="14">
        <f t="shared" si="78"/>
        <v>0</v>
      </c>
      <c r="BQ94" s="14">
        <f t="shared" si="78"/>
        <v>0</v>
      </c>
      <c r="BR94" s="14">
        <f t="shared" si="78"/>
        <v>0</v>
      </c>
      <c r="BS94" s="14">
        <f t="shared" si="78"/>
        <v>0</v>
      </c>
      <c r="BT94" s="14">
        <f t="shared" si="78"/>
        <v>0</v>
      </c>
      <c r="BU94" s="14">
        <f t="shared" si="78"/>
        <v>0</v>
      </c>
    </row>
    <row r="95" spans="55:73" ht="14.25" customHeight="1" x14ac:dyDescent="0.15">
      <c r="BC95" s="14">
        <v>89</v>
      </c>
      <c r="BD95" s="14" t="str">
        <f>IF(ISERROR(VLOOKUP($BC95,男子申込一覧表!$AS$5:$AY$207,3,0)),"",VLOOKUP($BC95,男子申込一覧表!$AS$5:$AY$207,3,0))</f>
        <v/>
      </c>
      <c r="BE95" s="14" t="str">
        <f>IF(ISERROR(VLOOKUP($BC95,男子申込一覧表!$AS$5:$AY$207,3,0)),"",VLOOKUP($BC95,男子申込一覧表!$AS$5:$AY$207,4,0))</f>
        <v/>
      </c>
      <c r="BF95" s="14" t="str">
        <f>IF(ISERROR(VLOOKUP($BC95,男子申込一覧表!$AS$5:$AY$207,3,0)),"",VLOOKUP($BC95,男子申込一覧表!$AS$5:$BB$207,10,0))</f>
        <v/>
      </c>
      <c r="BG95" s="14" t="str">
        <f>IF(ISERROR(VLOOKUP($BC95,男子申込一覧表!$AS$5:$AZ$207,3,0)),"",VLOOKUP($BC95,男子申込一覧表!$AS$5:$AZ$207,7,0))</f>
        <v/>
      </c>
      <c r="BH95" s="14" t="str">
        <f>IF(ISERROR(VLOOKUP($BC95,男子申込一覧表!$AS$5:$BM$207,3,0)),"",VLOOKUP($BC95,男子申込一覧表!$AS$5:$BM$207,14,0))</f>
        <v/>
      </c>
      <c r="BI95" s="14" t="str">
        <f>IF(ISERROR(VLOOKUP($BC95,男子申込一覧表!$AS$5:$BM$207,3,0)),"",VLOOKUP($BC95,男子申込一覧表!$AS$5:$BM$207,9,0))</f>
        <v/>
      </c>
      <c r="BJ95" s="14">
        <f t="shared" si="77"/>
        <v>0</v>
      </c>
      <c r="BK95" s="14">
        <f t="shared" si="78"/>
        <v>0</v>
      </c>
      <c r="BL95" s="14">
        <f t="shared" si="78"/>
        <v>0</v>
      </c>
      <c r="BM95" s="14">
        <f t="shared" si="78"/>
        <v>0</v>
      </c>
      <c r="BN95" s="14">
        <f t="shared" si="78"/>
        <v>0</v>
      </c>
      <c r="BO95" s="14">
        <f t="shared" si="78"/>
        <v>0</v>
      </c>
      <c r="BP95" s="14">
        <f t="shared" si="78"/>
        <v>0</v>
      </c>
      <c r="BQ95" s="14">
        <f t="shared" si="78"/>
        <v>0</v>
      </c>
      <c r="BR95" s="14">
        <f t="shared" si="78"/>
        <v>0</v>
      </c>
      <c r="BS95" s="14">
        <f t="shared" si="78"/>
        <v>0</v>
      </c>
      <c r="BT95" s="14">
        <f t="shared" si="78"/>
        <v>0</v>
      </c>
      <c r="BU95" s="14">
        <f t="shared" si="78"/>
        <v>0</v>
      </c>
    </row>
    <row r="96" spans="55:73" ht="14.25" customHeight="1" x14ac:dyDescent="0.15">
      <c r="BC96" s="14">
        <v>90</v>
      </c>
      <c r="BD96" s="14" t="str">
        <f>IF(ISERROR(VLOOKUP($BC96,男子申込一覧表!$AS$5:$AY$207,3,0)),"",VLOOKUP($BC96,男子申込一覧表!$AS$5:$AY$207,3,0))</f>
        <v/>
      </c>
      <c r="BE96" s="14" t="str">
        <f>IF(ISERROR(VLOOKUP($BC96,男子申込一覧表!$AS$5:$AY$207,3,0)),"",VLOOKUP($BC96,男子申込一覧表!$AS$5:$AY$207,4,0))</f>
        <v/>
      </c>
      <c r="BF96" s="14" t="str">
        <f>IF(ISERROR(VLOOKUP($BC96,男子申込一覧表!$AS$5:$AY$207,3,0)),"",VLOOKUP($BC96,男子申込一覧表!$AS$5:$BB$207,10,0))</f>
        <v/>
      </c>
      <c r="BG96" s="14" t="str">
        <f>IF(ISERROR(VLOOKUP($BC96,男子申込一覧表!$AS$5:$AZ$207,3,0)),"",VLOOKUP($BC96,男子申込一覧表!$AS$5:$AZ$207,7,0))</f>
        <v/>
      </c>
      <c r="BH96" s="14" t="str">
        <f>IF(ISERROR(VLOOKUP($BC96,男子申込一覧表!$AS$5:$BM$207,3,0)),"",VLOOKUP($BC96,男子申込一覧表!$AS$5:$BM$207,14,0))</f>
        <v/>
      </c>
      <c r="BI96" s="14" t="str">
        <f>IF(ISERROR(VLOOKUP($BC96,男子申込一覧表!$AS$5:$BM$207,3,0)),"",VLOOKUP($BC96,男子申込一覧表!$AS$5:$BM$207,9,0))</f>
        <v/>
      </c>
      <c r="BJ96" s="14">
        <f t="shared" si="77"/>
        <v>0</v>
      </c>
      <c r="BK96" s="14">
        <f t="shared" si="78"/>
        <v>0</v>
      </c>
      <c r="BL96" s="14">
        <f t="shared" si="78"/>
        <v>0</v>
      </c>
      <c r="BM96" s="14">
        <f t="shared" si="78"/>
        <v>0</v>
      </c>
      <c r="BN96" s="14">
        <f t="shared" si="78"/>
        <v>0</v>
      </c>
      <c r="BO96" s="14">
        <f t="shared" si="78"/>
        <v>0</v>
      </c>
      <c r="BP96" s="14">
        <f t="shared" si="78"/>
        <v>0</v>
      </c>
      <c r="BQ96" s="14">
        <f t="shared" si="78"/>
        <v>0</v>
      </c>
      <c r="BR96" s="14">
        <f t="shared" si="78"/>
        <v>0</v>
      </c>
      <c r="BS96" s="14">
        <f t="shared" si="78"/>
        <v>0</v>
      </c>
      <c r="BT96" s="14">
        <f t="shared" si="78"/>
        <v>0</v>
      </c>
      <c r="BU96" s="14">
        <f t="shared" si="78"/>
        <v>0</v>
      </c>
    </row>
    <row r="97" spans="55:73" ht="14.25" customHeight="1" x14ac:dyDescent="0.15">
      <c r="BC97" s="14">
        <v>91</v>
      </c>
      <c r="BD97" s="14" t="str">
        <f>IF(ISERROR(VLOOKUP($BC97,男子申込一覧表!$AS$5:$AY$207,3,0)),"",VLOOKUP($BC97,男子申込一覧表!$AS$5:$AY$207,3,0))</f>
        <v/>
      </c>
      <c r="BE97" s="14" t="str">
        <f>IF(ISERROR(VLOOKUP($BC97,男子申込一覧表!$AS$5:$AY$207,3,0)),"",VLOOKUP($BC97,男子申込一覧表!$AS$5:$AY$207,4,0))</f>
        <v/>
      </c>
      <c r="BF97" s="14" t="str">
        <f>IF(ISERROR(VLOOKUP($BC97,男子申込一覧表!$AS$5:$AY$207,3,0)),"",VLOOKUP($BC97,男子申込一覧表!$AS$5:$BB$207,10,0))</f>
        <v/>
      </c>
      <c r="BG97" s="14" t="str">
        <f>IF(ISERROR(VLOOKUP($BC97,男子申込一覧表!$AS$5:$AZ$207,3,0)),"",VLOOKUP($BC97,男子申込一覧表!$AS$5:$AZ$207,7,0))</f>
        <v/>
      </c>
      <c r="BH97" s="14" t="str">
        <f>IF(ISERROR(VLOOKUP($BC97,男子申込一覧表!$AS$5:$BM$207,3,0)),"",VLOOKUP($BC97,男子申込一覧表!$AS$5:$BM$207,14,0))</f>
        <v/>
      </c>
      <c r="BI97" s="14" t="str">
        <f>IF(ISERROR(VLOOKUP($BC97,男子申込一覧表!$AS$5:$BM$207,3,0)),"",VLOOKUP($BC97,男子申込一覧表!$AS$5:$BM$207,9,0))</f>
        <v/>
      </c>
      <c r="BJ97" s="14">
        <f t="shared" si="77"/>
        <v>0</v>
      </c>
      <c r="BK97" s="14">
        <f t="shared" si="78"/>
        <v>0</v>
      </c>
      <c r="BL97" s="14">
        <f t="shared" si="78"/>
        <v>0</v>
      </c>
      <c r="BM97" s="14">
        <f t="shared" si="78"/>
        <v>0</v>
      </c>
      <c r="BN97" s="14">
        <f t="shared" si="78"/>
        <v>0</v>
      </c>
      <c r="BO97" s="14">
        <f t="shared" si="78"/>
        <v>0</v>
      </c>
      <c r="BP97" s="14">
        <f t="shared" si="78"/>
        <v>0</v>
      </c>
      <c r="BQ97" s="14">
        <f t="shared" si="78"/>
        <v>0</v>
      </c>
      <c r="BR97" s="14">
        <f t="shared" si="78"/>
        <v>0</v>
      </c>
      <c r="BS97" s="14">
        <f t="shared" si="78"/>
        <v>0</v>
      </c>
      <c r="BT97" s="14">
        <f t="shared" si="78"/>
        <v>0</v>
      </c>
      <c r="BU97" s="14">
        <f t="shared" si="78"/>
        <v>0</v>
      </c>
    </row>
    <row r="98" spans="55:73" ht="14.25" customHeight="1" x14ac:dyDescent="0.15">
      <c r="BC98" s="14">
        <v>92</v>
      </c>
      <c r="BD98" s="14" t="str">
        <f>IF(ISERROR(VLOOKUP($BC98,男子申込一覧表!$AS$5:$AY$207,3,0)),"",VLOOKUP($BC98,男子申込一覧表!$AS$5:$AY$207,3,0))</f>
        <v/>
      </c>
      <c r="BE98" s="14" t="str">
        <f>IF(ISERROR(VLOOKUP($BC98,男子申込一覧表!$AS$5:$AY$207,3,0)),"",VLOOKUP($BC98,男子申込一覧表!$AS$5:$AY$207,4,0))</f>
        <v/>
      </c>
      <c r="BF98" s="14" t="str">
        <f>IF(ISERROR(VLOOKUP($BC98,男子申込一覧表!$AS$5:$AY$207,3,0)),"",VLOOKUP($BC98,男子申込一覧表!$AS$5:$BB$207,10,0))</f>
        <v/>
      </c>
      <c r="BG98" s="14" t="str">
        <f>IF(ISERROR(VLOOKUP($BC98,男子申込一覧表!$AS$5:$AZ$207,3,0)),"",VLOOKUP($BC98,男子申込一覧表!$AS$5:$AZ$207,7,0))</f>
        <v/>
      </c>
      <c r="BH98" s="14" t="str">
        <f>IF(ISERROR(VLOOKUP($BC98,男子申込一覧表!$AS$5:$BM$207,3,0)),"",VLOOKUP($BC98,男子申込一覧表!$AS$5:$BM$207,14,0))</f>
        <v/>
      </c>
      <c r="BI98" s="14" t="str">
        <f>IF(ISERROR(VLOOKUP($BC98,男子申込一覧表!$AS$5:$BM$207,3,0)),"",VLOOKUP($BC98,男子申込一覧表!$AS$5:$BM$207,9,0))</f>
        <v/>
      </c>
      <c r="BJ98" s="14">
        <f t="shared" si="77"/>
        <v>0</v>
      </c>
      <c r="BK98" s="14">
        <f t="shared" si="78"/>
        <v>0</v>
      </c>
      <c r="BL98" s="14">
        <f t="shared" si="78"/>
        <v>0</v>
      </c>
      <c r="BM98" s="14">
        <f t="shared" si="78"/>
        <v>0</v>
      </c>
      <c r="BN98" s="14">
        <f t="shared" si="78"/>
        <v>0</v>
      </c>
      <c r="BO98" s="14">
        <f t="shared" si="78"/>
        <v>0</v>
      </c>
      <c r="BP98" s="14">
        <f t="shared" si="78"/>
        <v>0</v>
      </c>
      <c r="BQ98" s="14">
        <f t="shared" si="78"/>
        <v>0</v>
      </c>
      <c r="BR98" s="14">
        <f t="shared" si="78"/>
        <v>0</v>
      </c>
      <c r="BS98" s="14">
        <f t="shared" si="78"/>
        <v>0</v>
      </c>
      <c r="BT98" s="14">
        <f t="shared" si="78"/>
        <v>0</v>
      </c>
      <c r="BU98" s="14">
        <f t="shared" si="78"/>
        <v>0</v>
      </c>
    </row>
    <row r="99" spans="55:73" ht="14.25" customHeight="1" x14ac:dyDescent="0.15">
      <c r="BC99" s="14">
        <v>93</v>
      </c>
      <c r="BD99" s="14" t="str">
        <f>IF(ISERROR(VLOOKUP($BC99,男子申込一覧表!$AS$5:$AY$207,3,0)),"",VLOOKUP($BC99,男子申込一覧表!$AS$5:$AY$207,3,0))</f>
        <v/>
      </c>
      <c r="BE99" s="14" t="str">
        <f>IF(ISERROR(VLOOKUP($BC99,男子申込一覧表!$AS$5:$AY$207,3,0)),"",VLOOKUP($BC99,男子申込一覧表!$AS$5:$AY$207,4,0))</f>
        <v/>
      </c>
      <c r="BF99" s="14" t="str">
        <f>IF(ISERROR(VLOOKUP($BC99,男子申込一覧表!$AS$5:$AY$207,3,0)),"",VLOOKUP($BC99,男子申込一覧表!$AS$5:$BB$207,10,0))</f>
        <v/>
      </c>
      <c r="BG99" s="14" t="str">
        <f>IF(ISERROR(VLOOKUP($BC99,男子申込一覧表!$AS$5:$AZ$207,3,0)),"",VLOOKUP($BC99,男子申込一覧表!$AS$5:$AZ$207,7,0))</f>
        <v/>
      </c>
      <c r="BH99" s="14" t="str">
        <f>IF(ISERROR(VLOOKUP($BC99,男子申込一覧表!$AS$5:$BM$207,3,0)),"",VLOOKUP($BC99,男子申込一覧表!$AS$5:$BM$207,14,0))</f>
        <v/>
      </c>
      <c r="BI99" s="14" t="str">
        <f>IF(ISERROR(VLOOKUP($BC99,男子申込一覧表!$AS$5:$BM$207,3,0)),"",VLOOKUP($BC99,男子申込一覧表!$AS$5:$BM$207,9,0))</f>
        <v/>
      </c>
      <c r="BJ99" s="14">
        <f t="shared" si="77"/>
        <v>0</v>
      </c>
      <c r="BK99" s="14">
        <f t="shared" si="78"/>
        <v>0</v>
      </c>
      <c r="BL99" s="14">
        <f t="shared" si="78"/>
        <v>0</v>
      </c>
      <c r="BM99" s="14">
        <f t="shared" si="78"/>
        <v>0</v>
      </c>
      <c r="BN99" s="14">
        <f t="shared" si="78"/>
        <v>0</v>
      </c>
      <c r="BO99" s="14">
        <f t="shared" si="78"/>
        <v>0</v>
      </c>
      <c r="BP99" s="14">
        <f t="shared" si="78"/>
        <v>0</v>
      </c>
      <c r="BQ99" s="14">
        <f t="shared" si="78"/>
        <v>0</v>
      </c>
      <c r="BR99" s="14">
        <f t="shared" si="78"/>
        <v>0</v>
      </c>
      <c r="BS99" s="14">
        <f t="shared" si="78"/>
        <v>0</v>
      </c>
      <c r="BT99" s="14">
        <f t="shared" si="78"/>
        <v>0</v>
      </c>
      <c r="BU99" s="14">
        <f t="shared" si="78"/>
        <v>0</v>
      </c>
    </row>
    <row r="100" spans="55:73" ht="14.25" customHeight="1" x14ac:dyDescent="0.15">
      <c r="BC100" s="14">
        <v>94</v>
      </c>
      <c r="BD100" s="14" t="str">
        <f>IF(ISERROR(VLOOKUP($BC100,男子申込一覧表!$AS$5:$AY$207,3,0)),"",VLOOKUP($BC100,男子申込一覧表!$AS$5:$AY$207,3,0))</f>
        <v/>
      </c>
      <c r="BE100" s="14" t="str">
        <f>IF(ISERROR(VLOOKUP($BC100,男子申込一覧表!$AS$5:$AY$207,3,0)),"",VLOOKUP($BC100,男子申込一覧表!$AS$5:$AY$207,4,0))</f>
        <v/>
      </c>
      <c r="BF100" s="14" t="str">
        <f>IF(ISERROR(VLOOKUP($BC100,男子申込一覧表!$AS$5:$AY$207,3,0)),"",VLOOKUP($BC100,男子申込一覧表!$AS$5:$BB$207,10,0))</f>
        <v/>
      </c>
      <c r="BG100" s="14" t="str">
        <f>IF(ISERROR(VLOOKUP($BC100,男子申込一覧表!$AS$5:$AZ$207,3,0)),"",VLOOKUP($BC100,男子申込一覧表!$AS$5:$AZ$207,7,0))</f>
        <v/>
      </c>
      <c r="BH100" s="14" t="str">
        <f>IF(ISERROR(VLOOKUP($BC100,男子申込一覧表!$AS$5:$BM$207,3,0)),"",VLOOKUP($BC100,男子申込一覧表!$AS$5:$BM$207,14,0))</f>
        <v/>
      </c>
      <c r="BI100" s="14" t="str">
        <f>IF(ISERROR(VLOOKUP($BC100,男子申込一覧表!$AS$5:$BM$207,3,0)),"",VLOOKUP($BC100,男子申込一覧表!$AS$5:$BM$207,9,0))</f>
        <v/>
      </c>
      <c r="BJ100" s="14">
        <f t="shared" si="77"/>
        <v>0</v>
      </c>
      <c r="BK100" s="14">
        <f t="shared" si="78"/>
        <v>0</v>
      </c>
      <c r="BL100" s="14">
        <f t="shared" si="78"/>
        <v>0</v>
      </c>
      <c r="BM100" s="14">
        <f t="shared" si="78"/>
        <v>0</v>
      </c>
      <c r="BN100" s="14">
        <f t="shared" si="78"/>
        <v>0</v>
      </c>
      <c r="BO100" s="14">
        <f t="shared" si="78"/>
        <v>0</v>
      </c>
      <c r="BP100" s="14">
        <f t="shared" si="78"/>
        <v>0</v>
      </c>
      <c r="BQ100" s="14">
        <f t="shared" si="78"/>
        <v>0</v>
      </c>
      <c r="BR100" s="14">
        <f t="shared" si="78"/>
        <v>0</v>
      </c>
      <c r="BS100" s="14">
        <f t="shared" si="78"/>
        <v>0</v>
      </c>
      <c r="BT100" s="14">
        <f t="shared" si="78"/>
        <v>0</v>
      </c>
      <c r="BU100" s="14">
        <f t="shared" si="78"/>
        <v>0</v>
      </c>
    </row>
    <row r="101" spans="55:73" ht="14.25" customHeight="1" x14ac:dyDescent="0.15">
      <c r="BC101" s="14">
        <v>95</v>
      </c>
      <c r="BD101" s="14" t="str">
        <f>IF(ISERROR(VLOOKUP($BC101,男子申込一覧表!$AS$5:$AY$207,3,0)),"",VLOOKUP($BC101,男子申込一覧表!$AS$5:$AY$207,3,0))</f>
        <v/>
      </c>
      <c r="BE101" s="14" t="str">
        <f>IF(ISERROR(VLOOKUP($BC101,男子申込一覧表!$AS$5:$AY$207,3,0)),"",VLOOKUP($BC101,男子申込一覧表!$AS$5:$AY$207,4,0))</f>
        <v/>
      </c>
      <c r="BF101" s="14" t="str">
        <f>IF(ISERROR(VLOOKUP($BC101,男子申込一覧表!$AS$5:$AY$207,3,0)),"",VLOOKUP($BC101,男子申込一覧表!$AS$5:$BB$207,10,0))</f>
        <v/>
      </c>
      <c r="BG101" s="14" t="str">
        <f>IF(ISERROR(VLOOKUP($BC101,男子申込一覧表!$AS$5:$AZ$207,3,0)),"",VLOOKUP($BC101,男子申込一覧表!$AS$5:$AZ$207,7,0))</f>
        <v/>
      </c>
      <c r="BH101" s="14" t="str">
        <f>IF(ISERROR(VLOOKUP($BC101,男子申込一覧表!$AS$5:$BM$207,3,0)),"",VLOOKUP($BC101,男子申込一覧表!$AS$5:$BM$207,14,0))</f>
        <v/>
      </c>
      <c r="BI101" s="14" t="str">
        <f>IF(ISERROR(VLOOKUP($BC101,男子申込一覧表!$AS$5:$BM$207,3,0)),"",VLOOKUP($BC101,男子申込一覧表!$AS$5:$BM$207,9,0))</f>
        <v/>
      </c>
      <c r="BJ101" s="14">
        <f t="shared" si="77"/>
        <v>0</v>
      </c>
      <c r="BK101" s="14">
        <f t="shared" si="78"/>
        <v>0</v>
      </c>
      <c r="BL101" s="14">
        <f t="shared" si="78"/>
        <v>0</v>
      </c>
      <c r="BM101" s="14">
        <f t="shared" si="78"/>
        <v>0</v>
      </c>
      <c r="BN101" s="14">
        <f t="shared" si="78"/>
        <v>0</v>
      </c>
      <c r="BO101" s="14">
        <f t="shared" si="78"/>
        <v>0</v>
      </c>
      <c r="BP101" s="14">
        <f t="shared" si="78"/>
        <v>0</v>
      </c>
      <c r="BQ101" s="14">
        <f t="shared" si="78"/>
        <v>0</v>
      </c>
      <c r="BR101" s="14">
        <f t="shared" si="78"/>
        <v>0</v>
      </c>
      <c r="BS101" s="14">
        <f t="shared" si="78"/>
        <v>0</v>
      </c>
      <c r="BT101" s="14">
        <f t="shared" si="78"/>
        <v>0</v>
      </c>
      <c r="BU101" s="14">
        <f t="shared" si="78"/>
        <v>0</v>
      </c>
    </row>
    <row r="102" spans="55:73" ht="14.25" customHeight="1" x14ac:dyDescent="0.15">
      <c r="BC102" s="14">
        <v>96</v>
      </c>
      <c r="BD102" s="14" t="str">
        <f>IF(ISERROR(VLOOKUP($BC102,男子申込一覧表!$AS$5:$AY$207,3,0)),"",VLOOKUP($BC102,男子申込一覧表!$AS$5:$AY$207,3,0))</f>
        <v/>
      </c>
      <c r="BE102" s="14" t="str">
        <f>IF(ISERROR(VLOOKUP($BC102,男子申込一覧表!$AS$5:$AY$207,3,0)),"",VLOOKUP($BC102,男子申込一覧表!$AS$5:$AY$207,4,0))</f>
        <v/>
      </c>
      <c r="BF102" s="14" t="str">
        <f>IF(ISERROR(VLOOKUP($BC102,男子申込一覧表!$AS$5:$AY$207,3,0)),"",VLOOKUP($BC102,男子申込一覧表!$AS$5:$BB$207,10,0))</f>
        <v/>
      </c>
      <c r="BG102" s="14" t="str">
        <f>IF(ISERROR(VLOOKUP($BC102,男子申込一覧表!$AS$5:$AZ$207,3,0)),"",VLOOKUP($BC102,男子申込一覧表!$AS$5:$AZ$207,7,0))</f>
        <v/>
      </c>
      <c r="BH102" s="14" t="str">
        <f>IF(ISERROR(VLOOKUP($BC102,男子申込一覧表!$AS$5:$BM$207,3,0)),"",VLOOKUP($BC102,男子申込一覧表!$AS$5:$BM$207,14,0))</f>
        <v/>
      </c>
      <c r="BI102" s="14" t="str">
        <f>IF(ISERROR(VLOOKUP($BC102,男子申込一覧表!$AS$5:$BM$207,3,0)),"",VLOOKUP($BC102,男子申込一覧表!$AS$5:$BM$207,9,0))</f>
        <v/>
      </c>
      <c r="BJ102" s="14">
        <f t="shared" si="77"/>
        <v>0</v>
      </c>
      <c r="BK102" s="14">
        <f t="shared" si="78"/>
        <v>0</v>
      </c>
      <c r="BL102" s="14">
        <f t="shared" si="78"/>
        <v>0</v>
      </c>
      <c r="BM102" s="14">
        <f t="shared" si="78"/>
        <v>0</v>
      </c>
      <c r="BN102" s="14">
        <f t="shared" si="78"/>
        <v>0</v>
      </c>
      <c r="BO102" s="14">
        <f t="shared" si="78"/>
        <v>0</v>
      </c>
      <c r="BP102" s="14">
        <f t="shared" si="78"/>
        <v>0</v>
      </c>
      <c r="BQ102" s="14">
        <f t="shared" si="78"/>
        <v>0</v>
      </c>
      <c r="BR102" s="14">
        <f t="shared" si="78"/>
        <v>0</v>
      </c>
      <c r="BS102" s="14">
        <f t="shared" si="78"/>
        <v>0</v>
      </c>
      <c r="BT102" s="14">
        <f t="shared" si="78"/>
        <v>0</v>
      </c>
      <c r="BU102" s="14">
        <f t="shared" si="78"/>
        <v>0</v>
      </c>
    </row>
    <row r="103" spans="55:73" ht="14.25" customHeight="1" x14ac:dyDescent="0.15">
      <c r="BC103" s="14">
        <v>97</v>
      </c>
      <c r="BD103" s="14" t="str">
        <f>IF(ISERROR(VLOOKUP($BC103,男子申込一覧表!$AS$5:$AY$207,3,0)),"",VLOOKUP($BC103,男子申込一覧表!$AS$5:$AY$207,3,0))</f>
        <v/>
      </c>
      <c r="BE103" s="14" t="str">
        <f>IF(ISERROR(VLOOKUP($BC103,男子申込一覧表!$AS$5:$AY$207,3,0)),"",VLOOKUP($BC103,男子申込一覧表!$AS$5:$AY$207,4,0))</f>
        <v/>
      </c>
      <c r="BF103" s="14" t="str">
        <f>IF(ISERROR(VLOOKUP($BC103,男子申込一覧表!$AS$5:$AY$207,3,0)),"",VLOOKUP($BC103,男子申込一覧表!$AS$5:$BB$207,10,0))</f>
        <v/>
      </c>
      <c r="BG103" s="14" t="str">
        <f>IF(ISERROR(VLOOKUP($BC103,男子申込一覧表!$AS$5:$AZ$207,3,0)),"",VLOOKUP($BC103,男子申込一覧表!$AS$5:$AZ$207,7,0))</f>
        <v/>
      </c>
      <c r="BH103" s="14" t="str">
        <f>IF(ISERROR(VLOOKUP($BC103,男子申込一覧表!$AS$5:$BM$207,3,0)),"",VLOOKUP($BC103,男子申込一覧表!$AS$5:$BM$207,14,0))</f>
        <v/>
      </c>
      <c r="BI103" s="14" t="str">
        <f>IF(ISERROR(VLOOKUP($BC103,男子申込一覧表!$AS$5:$BM$207,3,0)),"",VLOOKUP($BC103,男子申込一覧表!$AS$5:$BM$207,9,0))</f>
        <v/>
      </c>
      <c r="BJ103" s="14">
        <f t="shared" si="77"/>
        <v>0</v>
      </c>
      <c r="BK103" s="14">
        <f t="shared" si="78"/>
        <v>0</v>
      </c>
      <c r="BL103" s="14">
        <f t="shared" si="78"/>
        <v>0</v>
      </c>
      <c r="BM103" s="14">
        <f t="shared" si="78"/>
        <v>0</v>
      </c>
      <c r="BN103" s="14">
        <f t="shared" si="78"/>
        <v>0</v>
      </c>
      <c r="BO103" s="14">
        <f t="shared" si="78"/>
        <v>0</v>
      </c>
      <c r="BP103" s="14">
        <f t="shared" si="78"/>
        <v>0</v>
      </c>
      <c r="BQ103" s="14">
        <f t="shared" si="78"/>
        <v>0</v>
      </c>
      <c r="BR103" s="14">
        <f t="shared" si="78"/>
        <v>0</v>
      </c>
      <c r="BS103" s="14">
        <f t="shared" si="78"/>
        <v>0</v>
      </c>
      <c r="BT103" s="14">
        <f t="shared" si="78"/>
        <v>0</v>
      </c>
      <c r="BU103" s="14">
        <f t="shared" si="78"/>
        <v>0</v>
      </c>
    </row>
    <row r="104" spans="55:73" ht="14.25" customHeight="1" x14ac:dyDescent="0.15">
      <c r="BC104" s="14">
        <v>98</v>
      </c>
      <c r="BD104" s="14" t="str">
        <f>IF(ISERROR(VLOOKUP($BC104,男子申込一覧表!$AS$5:$AY$207,3,0)),"",VLOOKUP($BC104,男子申込一覧表!$AS$5:$AY$207,3,0))</f>
        <v/>
      </c>
      <c r="BE104" s="14" t="str">
        <f>IF(ISERROR(VLOOKUP($BC104,男子申込一覧表!$AS$5:$AY$207,3,0)),"",VLOOKUP($BC104,男子申込一覧表!$AS$5:$AY$207,4,0))</f>
        <v/>
      </c>
      <c r="BF104" s="14" t="str">
        <f>IF(ISERROR(VLOOKUP($BC104,男子申込一覧表!$AS$5:$AY$207,3,0)),"",VLOOKUP($BC104,男子申込一覧表!$AS$5:$BB$207,10,0))</f>
        <v/>
      </c>
      <c r="BG104" s="14" t="str">
        <f>IF(ISERROR(VLOOKUP($BC104,男子申込一覧表!$AS$5:$AZ$207,3,0)),"",VLOOKUP($BC104,男子申込一覧表!$AS$5:$AZ$207,7,0))</f>
        <v/>
      </c>
      <c r="BH104" s="14" t="str">
        <f>IF(ISERROR(VLOOKUP($BC104,男子申込一覧表!$AS$5:$BM$207,3,0)),"",VLOOKUP($BC104,男子申込一覧表!$AS$5:$BM$207,14,0))</f>
        <v/>
      </c>
      <c r="BI104" s="14" t="str">
        <f>IF(ISERROR(VLOOKUP($BC104,男子申込一覧表!$AS$5:$BM$207,3,0)),"",VLOOKUP($BC104,男子申込一覧表!$AS$5:$BM$207,9,0))</f>
        <v/>
      </c>
      <c r="BJ104" s="14">
        <f t="shared" si="77"/>
        <v>0</v>
      </c>
      <c r="BK104" s="14">
        <f t="shared" si="78"/>
        <v>0</v>
      </c>
      <c r="BL104" s="14">
        <f t="shared" si="78"/>
        <v>0</v>
      </c>
      <c r="BM104" s="14">
        <f t="shared" si="78"/>
        <v>0</v>
      </c>
      <c r="BN104" s="14">
        <f t="shared" si="78"/>
        <v>0</v>
      </c>
      <c r="BO104" s="14">
        <f t="shared" si="78"/>
        <v>0</v>
      </c>
      <c r="BP104" s="14">
        <f t="shared" si="78"/>
        <v>0</v>
      </c>
      <c r="BQ104" s="14">
        <f t="shared" si="78"/>
        <v>0</v>
      </c>
      <c r="BR104" s="14">
        <f t="shared" si="78"/>
        <v>0</v>
      </c>
      <c r="BS104" s="14">
        <f t="shared" si="78"/>
        <v>0</v>
      </c>
      <c r="BT104" s="14">
        <f t="shared" si="78"/>
        <v>0</v>
      </c>
      <c r="BU104" s="14">
        <f t="shared" si="78"/>
        <v>0</v>
      </c>
    </row>
    <row r="105" spans="55:73" ht="14.25" customHeight="1" x14ac:dyDescent="0.15">
      <c r="BC105" s="14">
        <v>99</v>
      </c>
      <c r="BD105" s="14" t="str">
        <f>IF(ISERROR(VLOOKUP($BC105,男子申込一覧表!$AS$5:$AY$207,3,0)),"",VLOOKUP($BC105,男子申込一覧表!$AS$5:$AY$207,3,0))</f>
        <v/>
      </c>
      <c r="BE105" s="14" t="str">
        <f>IF(ISERROR(VLOOKUP($BC105,男子申込一覧表!$AS$5:$AY$207,3,0)),"",VLOOKUP($BC105,男子申込一覧表!$AS$5:$AY$207,4,0))</f>
        <v/>
      </c>
      <c r="BF105" s="14" t="str">
        <f>IF(ISERROR(VLOOKUP($BC105,男子申込一覧表!$AS$5:$AY$207,3,0)),"",VLOOKUP($BC105,男子申込一覧表!$AS$5:$BB$207,10,0))</f>
        <v/>
      </c>
      <c r="BG105" s="14" t="str">
        <f>IF(ISERROR(VLOOKUP($BC105,男子申込一覧表!$AS$5:$AZ$207,3,0)),"",VLOOKUP($BC105,男子申込一覧表!$AS$5:$AZ$207,7,0))</f>
        <v/>
      </c>
      <c r="BH105" s="14" t="str">
        <f>IF(ISERROR(VLOOKUP($BC105,男子申込一覧表!$AS$5:$BM$207,3,0)),"",VLOOKUP($BC105,男子申込一覧表!$AS$5:$BM$207,14,0))</f>
        <v/>
      </c>
      <c r="BI105" s="14" t="str">
        <f>IF(ISERROR(VLOOKUP($BC105,男子申込一覧表!$AS$5:$BM$207,3,0)),"",VLOOKUP($BC105,男子申込一覧表!$AS$5:$BM$207,9,0))</f>
        <v/>
      </c>
      <c r="BJ105" s="14">
        <f t="shared" si="77"/>
        <v>0</v>
      </c>
      <c r="BK105" s="14">
        <f t="shared" si="78"/>
        <v>0</v>
      </c>
      <c r="BL105" s="14">
        <f t="shared" si="78"/>
        <v>0</v>
      </c>
      <c r="BM105" s="14">
        <f t="shared" si="78"/>
        <v>0</v>
      </c>
      <c r="BN105" s="14">
        <f t="shared" si="78"/>
        <v>0</v>
      </c>
      <c r="BO105" s="14">
        <f t="shared" si="78"/>
        <v>0</v>
      </c>
      <c r="BP105" s="14">
        <f t="shared" si="78"/>
        <v>0</v>
      </c>
      <c r="BQ105" s="14">
        <f t="shared" si="78"/>
        <v>0</v>
      </c>
      <c r="BR105" s="14">
        <f t="shared" si="78"/>
        <v>0</v>
      </c>
      <c r="BS105" s="14">
        <f t="shared" si="78"/>
        <v>0</v>
      </c>
      <c r="BT105" s="14">
        <f t="shared" si="78"/>
        <v>0</v>
      </c>
      <c r="BU105" s="14">
        <f t="shared" si="78"/>
        <v>0</v>
      </c>
    </row>
    <row r="106" spans="55:73" ht="14.25" customHeight="1" x14ac:dyDescent="0.15">
      <c r="BC106" s="14">
        <v>100</v>
      </c>
      <c r="BD106" s="14" t="str">
        <f>IF(ISERROR(VLOOKUP($BC106,男子申込一覧表!$AS$5:$AY$207,3,0)),"",VLOOKUP($BC106,男子申込一覧表!$AS$5:$AY$207,3,0))</f>
        <v/>
      </c>
      <c r="BE106" s="14" t="str">
        <f>IF(ISERROR(VLOOKUP($BC106,男子申込一覧表!$AS$5:$AY$207,3,0)),"",VLOOKUP($BC106,男子申込一覧表!$AS$5:$AY$207,4,0))</f>
        <v/>
      </c>
      <c r="BF106" s="14" t="str">
        <f>IF(ISERROR(VLOOKUP($BC106,男子申込一覧表!$AS$5:$AY$207,3,0)),"",VLOOKUP($BC106,男子申込一覧表!$AS$5:$BB$207,10,0))</f>
        <v/>
      </c>
      <c r="BG106" s="14" t="str">
        <f>IF(ISERROR(VLOOKUP($BC106,男子申込一覧表!$AS$5:$AZ$207,3,0)),"",VLOOKUP($BC106,男子申込一覧表!$AS$5:$AZ$207,7,0))</f>
        <v/>
      </c>
      <c r="BH106" s="14" t="str">
        <f>IF(ISERROR(VLOOKUP($BC106,男子申込一覧表!$AS$5:$BM$207,3,0)),"",VLOOKUP($BC106,男子申込一覧表!$AS$5:$BM$207,14,0))</f>
        <v/>
      </c>
      <c r="BI106" s="14" t="str">
        <f>IF(ISERROR(VLOOKUP($BC106,男子申込一覧表!$AS$5:$BM$207,3,0)),"",VLOOKUP($BC106,男子申込一覧表!$AS$5:$BM$207,9,0))</f>
        <v/>
      </c>
      <c r="BJ106" s="14">
        <f t="shared" si="77"/>
        <v>0</v>
      </c>
      <c r="BK106" s="14">
        <f t="shared" si="78"/>
        <v>0</v>
      </c>
      <c r="BL106" s="14">
        <f t="shared" si="78"/>
        <v>0</v>
      </c>
      <c r="BM106" s="14">
        <f t="shared" si="78"/>
        <v>0</v>
      </c>
      <c r="BN106" s="14">
        <f t="shared" si="78"/>
        <v>0</v>
      </c>
      <c r="BO106" s="14">
        <f t="shared" si="78"/>
        <v>0</v>
      </c>
      <c r="BP106" s="14">
        <f t="shared" si="78"/>
        <v>0</v>
      </c>
      <c r="BQ106" s="14">
        <f t="shared" si="78"/>
        <v>0</v>
      </c>
      <c r="BR106" s="14">
        <f t="shared" si="78"/>
        <v>0</v>
      </c>
      <c r="BS106" s="14">
        <f t="shared" si="78"/>
        <v>0</v>
      </c>
      <c r="BT106" s="14">
        <f t="shared" si="78"/>
        <v>0</v>
      </c>
      <c r="BU106" s="14">
        <f t="shared" si="78"/>
        <v>0</v>
      </c>
    </row>
  </sheetData>
  <sheetProtection password="C18F" sheet="1" objects="1" scenarios="1" selectLockedCells="1"/>
  <mergeCells count="11">
    <mergeCell ref="E1:F1"/>
    <mergeCell ref="F3:G3"/>
    <mergeCell ref="AS4:AV4"/>
    <mergeCell ref="Y4:AC4"/>
    <mergeCell ref="R4:R5"/>
    <mergeCell ref="AD4:AG4"/>
    <mergeCell ref="AH4:AK4"/>
    <mergeCell ref="AQ4:AR4"/>
    <mergeCell ref="AL4:AP4"/>
    <mergeCell ref="I3:J3"/>
    <mergeCell ref="S4:X4"/>
  </mergeCells>
  <phoneticPr fontId="2"/>
  <conditionalFormatting sqref="G6:J65">
    <cfRule type="expression" dxfId="1" priority="1" stopIfTrue="1">
      <formula>AND(G6&lt;&gt;"",AL6&gt;1)</formula>
    </cfRule>
    <cfRule type="expression" dxfId="0" priority="3" stopIfTrue="1">
      <formula>AD6=2</formula>
    </cfRule>
  </conditionalFormatting>
  <dataValidations xWindow="255" yWindow="350" count="6">
    <dataValidation imeMode="off" allowBlank="1" showInputMessage="1" showErrorMessage="1" promptTitle="エントリータイム入力" prompt="例　30秒45　→　30.45_x000a_１分13秒32 → 113.32" sqref="F6:F65"/>
    <dataValidation allowBlank="1" showInputMessage="1" showErrorMessage="1" prompt="入力不要" sqref="L6:M65 A6:B65"/>
    <dataValidation type="list" allowBlank="1" showInputMessage="1" showErrorMessage="1" promptTitle="リレー泳者" prompt="リレーの泳者を選択して下さい。_x000a_（個人種目出場者のみ選択可能です。）" sqref="G6:J65">
      <formula1>$BD$6:$BD$106</formula1>
    </dataValidation>
    <dataValidation type="list" allowBlank="1" showInputMessage="1" promptTitle="オープン参加" prompt="オープンを指定して下さい" sqref="C6:C65">
      <formula1>$AX$11:$AX$12</formula1>
    </dataValidation>
    <dataValidation type="list" allowBlank="1" showInputMessage="1" showErrorMessage="1" promptTitle="種目選択" prompt="種目を選択して下さい。" sqref="D6:D65">
      <formula1>$AX$14:$AX$19</formula1>
    </dataValidation>
    <dataValidation type="list" allowBlank="1" showInputMessage="1" showErrorMessage="1" promptTitle="複数エントリー" prompt="同じリレーに複数チームエントリーする場合は選択して下さい" sqref="E6:E65">
      <formula1>$AY$27:$AY$38</formula1>
    </dataValidation>
  </dataValidations>
  <printOptions horizontalCentered="1"/>
  <pageMargins left="0.47244094488188981" right="0.47244094488188981" top="0.59055118110236227" bottom="0.39370078740157483" header="0.51181102362204722" footer="0.51181102362204722"/>
  <pageSetup paperSize="9" scale="89" orientation="portrait" horizontalDpi="4294967292" verticalDpi="12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U3"/>
  <sheetViews>
    <sheetView topLeftCell="E1" workbookViewId="0">
      <selection activeCell="N3" sqref="N3"/>
    </sheetView>
  </sheetViews>
  <sheetFormatPr defaultColWidth="8.85546875" defaultRowHeight="12" x14ac:dyDescent="0.15"/>
  <cols>
    <col min="1" max="1" width="4.85546875" customWidth="1"/>
    <col min="2" max="2" width="11.85546875" bestFit="1" customWidth="1"/>
    <col min="3" max="3" width="14.7109375" customWidth="1"/>
    <col min="4" max="4" width="41.7109375" customWidth="1"/>
    <col min="5" max="5" width="15.7109375" customWidth="1"/>
    <col min="6" max="6" width="12.140625" customWidth="1"/>
    <col min="7" max="7" width="13.7109375" customWidth="1"/>
    <col min="14" max="20" width="10.7109375" customWidth="1"/>
  </cols>
  <sheetData>
    <row r="1" spans="1:21" x14ac:dyDescent="0.15">
      <c r="H1" t="s">
        <v>54</v>
      </c>
      <c r="K1" t="s">
        <v>56</v>
      </c>
      <c r="N1" t="s">
        <v>55</v>
      </c>
    </row>
    <row r="2" spans="1:21" x14ac:dyDescent="0.15">
      <c r="A2" t="s">
        <v>57</v>
      </c>
      <c r="B2" t="s">
        <v>49</v>
      </c>
      <c r="C2" t="s">
        <v>50</v>
      </c>
      <c r="D2" t="s">
        <v>11</v>
      </c>
      <c r="E2" t="s">
        <v>53</v>
      </c>
      <c r="F2" t="s">
        <v>51</v>
      </c>
      <c r="G2" t="s">
        <v>52</v>
      </c>
      <c r="H2" t="s">
        <v>24</v>
      </c>
      <c r="I2" t="s">
        <v>25</v>
      </c>
      <c r="J2" t="s">
        <v>26</v>
      </c>
      <c r="K2" t="s">
        <v>24</v>
      </c>
      <c r="L2" t="s">
        <v>25</v>
      </c>
      <c r="M2" t="s">
        <v>26</v>
      </c>
      <c r="N2" s="110" t="s">
        <v>194</v>
      </c>
      <c r="O2" s="110" t="s">
        <v>195</v>
      </c>
      <c r="P2" s="110" t="s">
        <v>196</v>
      </c>
      <c r="Q2" s="110" t="s">
        <v>197</v>
      </c>
      <c r="R2" s="110" t="s">
        <v>204</v>
      </c>
      <c r="S2" s="110" t="s">
        <v>205</v>
      </c>
      <c r="T2" s="110" t="s">
        <v>203</v>
      </c>
      <c r="U2" t="s">
        <v>26</v>
      </c>
    </row>
    <row r="3" spans="1:21" x14ac:dyDescent="0.15">
      <c r="B3" s="33" t="str">
        <f>申込書!AB6</f>
        <v/>
      </c>
      <c r="C3" s="34">
        <f>申込書!Q6</f>
        <v>0</v>
      </c>
      <c r="D3">
        <f>申込書!C8</f>
        <v>0</v>
      </c>
      <c r="E3">
        <f>申込書!S12</f>
        <v>0</v>
      </c>
      <c r="F3">
        <f>申込書!C12</f>
        <v>0</v>
      </c>
      <c r="G3">
        <f>申込書!C10</f>
        <v>0</v>
      </c>
      <c r="H3">
        <f>申込書!F15</f>
        <v>0</v>
      </c>
      <c r="I3">
        <f>申込書!N15</f>
        <v>0</v>
      </c>
      <c r="J3">
        <f>H3+I3</f>
        <v>0</v>
      </c>
      <c r="K3" s="33">
        <f>申込書!E17</f>
        <v>0</v>
      </c>
      <c r="L3" s="33">
        <f>申込書!M17</f>
        <v>0</v>
      </c>
      <c r="M3">
        <f>K3+L3</f>
        <v>0</v>
      </c>
      <c r="N3">
        <f>申込書!AB26</f>
        <v>0</v>
      </c>
      <c r="O3">
        <f>申込書!AB25</f>
        <v>0</v>
      </c>
      <c r="P3">
        <f>申込書!AB28</f>
        <v>0</v>
      </c>
      <c r="Q3">
        <f>申込書!AB27</f>
        <v>0</v>
      </c>
      <c r="R3">
        <f>申込書!AB29</f>
        <v>0</v>
      </c>
      <c r="S3">
        <f>申込書!AB30</f>
        <v>0</v>
      </c>
      <c r="T3">
        <f>申込書!AB31</f>
        <v>0</v>
      </c>
      <c r="U3">
        <f>SUM(N3:T3)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D19" sqref="D19"/>
    </sheetView>
  </sheetViews>
  <sheetFormatPr defaultColWidth="8.85546875" defaultRowHeight="12" x14ac:dyDescent="0.15"/>
  <cols>
    <col min="1" max="1" width="8.7109375" customWidth="1"/>
    <col min="2" max="2" width="32.42578125" customWidth="1"/>
    <col min="3" max="3" width="9.7109375" bestFit="1" customWidth="1"/>
    <col min="4" max="5" width="12.7109375" customWidth="1"/>
  </cols>
  <sheetData>
    <row r="1" spans="1:5" x14ac:dyDescent="0.15">
      <c r="A1" t="s">
        <v>124</v>
      </c>
      <c r="B1" t="s">
        <v>125</v>
      </c>
      <c r="C1" t="s">
        <v>126</v>
      </c>
      <c r="D1" t="s">
        <v>127</v>
      </c>
      <c r="E1" t="s">
        <v>128</v>
      </c>
    </row>
    <row r="2" spans="1:5" x14ac:dyDescent="0.15">
      <c r="A2" s="80" t="str">
        <f>申込書!AB6</f>
        <v/>
      </c>
      <c r="B2" s="79">
        <f>申込書!C8</f>
        <v>0</v>
      </c>
      <c r="C2" s="81">
        <f>申込書!Q6</f>
        <v>0</v>
      </c>
      <c r="D2" s="79">
        <f>申込書!S12</f>
        <v>0</v>
      </c>
      <c r="E2" s="79">
        <f>申込書!S12</f>
        <v>0</v>
      </c>
    </row>
    <row r="52" spans="1:5" x14ac:dyDescent="0.15">
      <c r="A52" s="79"/>
      <c r="B52" s="79"/>
      <c r="C52" s="79"/>
      <c r="D52" s="79"/>
      <c r="E52" s="79"/>
    </row>
    <row r="102" spans="1:5" x14ac:dyDescent="0.15">
      <c r="A102" s="79"/>
      <c r="B102" s="79"/>
      <c r="C102" s="79"/>
      <c r="D102" s="79"/>
      <c r="E102" s="79"/>
    </row>
  </sheetData>
  <phoneticPr fontId="2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3"/>
  <sheetViews>
    <sheetView workbookViewId="0">
      <selection activeCell="O8" sqref="O8"/>
    </sheetView>
  </sheetViews>
  <sheetFormatPr defaultColWidth="8.85546875" defaultRowHeight="12" x14ac:dyDescent="0.15"/>
  <cols>
    <col min="1" max="1" width="7.7109375" customWidth="1"/>
    <col min="2" max="2" width="5.7109375" customWidth="1"/>
    <col min="5" max="5" width="10.7109375" bestFit="1" customWidth="1"/>
    <col min="12" max="12" width="18.7109375" bestFit="1" customWidth="1"/>
    <col min="13" max="13" width="16.42578125" bestFit="1" customWidth="1"/>
  </cols>
  <sheetData>
    <row r="1" spans="1:14" x14ac:dyDescent="0.15">
      <c r="A1" t="s">
        <v>113</v>
      </c>
      <c r="B1" t="s">
        <v>100</v>
      </c>
      <c r="C1" t="s">
        <v>95</v>
      </c>
      <c r="D1" t="s">
        <v>130</v>
      </c>
      <c r="E1" t="s">
        <v>3</v>
      </c>
      <c r="F1" t="s">
        <v>19</v>
      </c>
      <c r="G1" t="s">
        <v>131</v>
      </c>
      <c r="H1" t="s">
        <v>132</v>
      </c>
      <c r="I1" t="s">
        <v>133</v>
      </c>
      <c r="J1" t="s">
        <v>134</v>
      </c>
      <c r="K1" t="s">
        <v>135</v>
      </c>
      <c r="L1" t="s">
        <v>106</v>
      </c>
      <c r="M1" t="s">
        <v>136</v>
      </c>
      <c r="N1" t="s">
        <v>137</v>
      </c>
    </row>
    <row r="2" spans="1:14" x14ac:dyDescent="0.15">
      <c r="A2" t="str">
        <f>IF(男子申込一覧表!F6="","",男子申込一覧表!AQ6)</f>
        <v/>
      </c>
      <c r="B2" t="str">
        <f>IF(A2="","",0)</f>
        <v/>
      </c>
      <c r="C2" s="82" t="str">
        <f>IF(A2="","",男子申込一覧表!AU6)</f>
        <v/>
      </c>
      <c r="D2" s="82" t="str">
        <f>IF(A2="","",男子申込一覧表!AZ6)</f>
        <v/>
      </c>
      <c r="E2" s="83" t="str">
        <f>IF(A2="","",男子申込一覧表!BX6)</f>
        <v/>
      </c>
      <c r="F2" s="82" t="str">
        <f>IF(A2="","",男子申込一覧表!X6)</f>
        <v/>
      </c>
      <c r="G2" s="82" t="str">
        <f>IF(A2="","",1)</f>
        <v/>
      </c>
      <c r="H2" s="82" t="str">
        <f>IF(A2="","",男子申込一覧表!BD6)</f>
        <v/>
      </c>
      <c r="I2" s="82" t="str">
        <f>IF(A2="","",男子申込一覧表!BE6)</f>
        <v/>
      </c>
      <c r="J2" s="82" t="str">
        <f>IF(A2="","",男子申込一覧表!BI6)</f>
        <v/>
      </c>
      <c r="K2" s="82" t="str">
        <f>IF(A2="","",男子申込一覧表!BG6)</f>
        <v/>
      </c>
      <c r="L2" s="82" t="str">
        <f>IF(A2="","",男子申込一覧表!AV6)</f>
        <v/>
      </c>
      <c r="M2" s="82" t="str">
        <f>IF(A2="","",TRIM(男子申込一覧表!F6)&amp;TRIM(男子申込一覧表!G6))</f>
        <v/>
      </c>
      <c r="N2" s="82" t="str">
        <f>IF(A2="","",男子申込一覧表!AG6)</f>
        <v/>
      </c>
    </row>
    <row r="3" spans="1:14" x14ac:dyDescent="0.15">
      <c r="A3" t="str">
        <f>IF(男子申込一覧表!F7="","",男子申込一覧表!AQ7)</f>
        <v/>
      </c>
      <c r="B3" t="str">
        <f t="shared" ref="B3:B26" si="0">IF(A3="","",0)</f>
        <v/>
      </c>
      <c r="C3" s="82" t="str">
        <f>IF(A3="","",男子申込一覧表!AU7)</f>
        <v/>
      </c>
      <c r="D3" s="82" t="str">
        <f>IF(A3="","",男子申込一覧表!AZ7)</f>
        <v/>
      </c>
      <c r="E3" s="83" t="str">
        <f>IF(A3="","",男子申込一覧表!BX7)</f>
        <v/>
      </c>
      <c r="F3" s="82" t="str">
        <f>IF(A3="","",男子申込一覧表!X7)</f>
        <v/>
      </c>
      <c r="G3" s="82" t="str">
        <f t="shared" ref="G3:G66" si="1">IF(A3="","",1)</f>
        <v/>
      </c>
      <c r="H3" s="82" t="str">
        <f>IF(A3="","",男子申込一覧表!BD7)</f>
        <v/>
      </c>
      <c r="I3" s="82" t="str">
        <f>IF(A3="","",男子申込一覧表!BE7)</f>
        <v/>
      </c>
      <c r="J3" s="82" t="str">
        <f>IF(A3="","",男子申込一覧表!BI7)</f>
        <v/>
      </c>
      <c r="K3" s="82" t="str">
        <f>IF(A3="","",男子申込一覧表!BG7)</f>
        <v/>
      </c>
      <c r="L3" s="82" t="str">
        <f>IF(A3="","",男子申込一覧表!AV7)</f>
        <v/>
      </c>
      <c r="M3" s="82" t="str">
        <f>IF(A3="","",TRIM(男子申込一覧表!F7)&amp;TRIM(男子申込一覧表!G7))</f>
        <v/>
      </c>
      <c r="N3" s="82" t="str">
        <f>IF(A3="","",男子申込一覧表!AG7)</f>
        <v/>
      </c>
    </row>
    <row r="4" spans="1:14" x14ac:dyDescent="0.15">
      <c r="A4" t="str">
        <f>IF(男子申込一覧表!F8="","",男子申込一覧表!AQ8)</f>
        <v/>
      </c>
      <c r="B4" t="str">
        <f t="shared" si="0"/>
        <v/>
      </c>
      <c r="C4" s="82" t="str">
        <f>IF(A4="","",男子申込一覧表!AU8)</f>
        <v/>
      </c>
      <c r="D4" s="82" t="str">
        <f>IF(A4="","",男子申込一覧表!AZ8)</f>
        <v/>
      </c>
      <c r="E4" s="83" t="str">
        <f>IF(A4="","",男子申込一覧表!BX8)</f>
        <v/>
      </c>
      <c r="F4" s="82" t="str">
        <f>IF(A4="","",男子申込一覧表!X8)</f>
        <v/>
      </c>
      <c r="G4" s="82" t="str">
        <f t="shared" si="1"/>
        <v/>
      </c>
      <c r="H4" s="82" t="str">
        <f>IF(A4="","",男子申込一覧表!BD8)</f>
        <v/>
      </c>
      <c r="I4" s="82" t="str">
        <f>IF(A4="","",男子申込一覧表!BE8)</f>
        <v/>
      </c>
      <c r="J4" s="82" t="str">
        <f>IF(A4="","",男子申込一覧表!BI8)</f>
        <v/>
      </c>
      <c r="K4" s="82" t="str">
        <f>IF(A4="","",男子申込一覧表!BG8)</f>
        <v/>
      </c>
      <c r="L4" s="82" t="str">
        <f>IF(A4="","",男子申込一覧表!AV8)</f>
        <v/>
      </c>
      <c r="M4" s="82" t="str">
        <f>IF(A4="","",TRIM(男子申込一覧表!F8)&amp;TRIM(男子申込一覧表!G8))</f>
        <v/>
      </c>
      <c r="N4" s="82" t="str">
        <f>IF(A4="","",男子申込一覧表!AG8)</f>
        <v/>
      </c>
    </row>
    <row r="5" spans="1:14" x14ac:dyDescent="0.15">
      <c r="A5" t="str">
        <f>IF(男子申込一覧表!F9="","",男子申込一覧表!AQ9)</f>
        <v/>
      </c>
      <c r="B5" t="str">
        <f t="shared" si="0"/>
        <v/>
      </c>
      <c r="C5" s="82" t="str">
        <f>IF(A5="","",男子申込一覧表!AU9)</f>
        <v/>
      </c>
      <c r="D5" s="82" t="str">
        <f>IF(A5="","",男子申込一覧表!AZ9)</f>
        <v/>
      </c>
      <c r="E5" s="83" t="str">
        <f>IF(A5="","",男子申込一覧表!BX9)</f>
        <v/>
      </c>
      <c r="F5" s="82" t="str">
        <f>IF(A5="","",男子申込一覧表!X9)</f>
        <v/>
      </c>
      <c r="G5" s="82" t="str">
        <f t="shared" si="1"/>
        <v/>
      </c>
      <c r="H5" s="82" t="str">
        <f>IF(A5="","",男子申込一覧表!BD9)</f>
        <v/>
      </c>
      <c r="I5" s="82" t="str">
        <f>IF(A5="","",男子申込一覧表!BE9)</f>
        <v/>
      </c>
      <c r="J5" s="82" t="str">
        <f>IF(A5="","",男子申込一覧表!BI9)</f>
        <v/>
      </c>
      <c r="K5" s="82" t="str">
        <f>IF(A5="","",男子申込一覧表!BG9)</f>
        <v/>
      </c>
      <c r="L5" s="82" t="str">
        <f>IF(A5="","",男子申込一覧表!AV9)</f>
        <v/>
      </c>
      <c r="M5" s="82" t="str">
        <f>IF(A5="","",TRIM(男子申込一覧表!F9)&amp;TRIM(男子申込一覧表!G9))</f>
        <v/>
      </c>
      <c r="N5" s="82" t="str">
        <f>IF(A5="","",男子申込一覧表!AG9)</f>
        <v/>
      </c>
    </row>
    <row r="6" spans="1:14" x14ac:dyDescent="0.15">
      <c r="A6" t="str">
        <f>IF(男子申込一覧表!F10="","",男子申込一覧表!AQ10)</f>
        <v/>
      </c>
      <c r="B6" t="str">
        <f t="shared" si="0"/>
        <v/>
      </c>
      <c r="C6" s="82" t="str">
        <f>IF(A6="","",男子申込一覧表!AU10)</f>
        <v/>
      </c>
      <c r="D6" s="82" t="str">
        <f>IF(A6="","",男子申込一覧表!AZ10)</f>
        <v/>
      </c>
      <c r="E6" s="83" t="str">
        <f>IF(A6="","",男子申込一覧表!BX10)</f>
        <v/>
      </c>
      <c r="F6" s="82" t="str">
        <f>IF(A6="","",男子申込一覧表!X10)</f>
        <v/>
      </c>
      <c r="G6" s="82" t="str">
        <f t="shared" si="1"/>
        <v/>
      </c>
      <c r="H6" s="82" t="str">
        <f>IF(A6="","",男子申込一覧表!BD10)</f>
        <v/>
      </c>
      <c r="I6" s="82" t="str">
        <f>IF(A6="","",男子申込一覧表!BE10)</f>
        <v/>
      </c>
      <c r="J6" s="82" t="str">
        <f>IF(A6="","",男子申込一覧表!BI10)</f>
        <v/>
      </c>
      <c r="K6" s="82" t="str">
        <f>IF(A6="","",男子申込一覧表!BG10)</f>
        <v/>
      </c>
      <c r="L6" s="82" t="str">
        <f>IF(A6="","",男子申込一覧表!AV10)</f>
        <v/>
      </c>
      <c r="M6" s="82" t="str">
        <f>IF(A6="","",TRIM(男子申込一覧表!F10)&amp;TRIM(男子申込一覧表!G10))</f>
        <v/>
      </c>
      <c r="N6" s="82" t="str">
        <f>IF(A6="","",男子申込一覧表!AG10)</f>
        <v/>
      </c>
    </row>
    <row r="7" spans="1:14" x14ac:dyDescent="0.15">
      <c r="A7" t="str">
        <f>IF(男子申込一覧表!F11="","",男子申込一覧表!AQ11)</f>
        <v/>
      </c>
      <c r="B7" t="str">
        <f t="shared" si="0"/>
        <v/>
      </c>
      <c r="C7" s="82" t="str">
        <f>IF(A7="","",男子申込一覧表!AU11)</f>
        <v/>
      </c>
      <c r="D7" s="82" t="str">
        <f>IF(A7="","",男子申込一覧表!AZ11)</f>
        <v/>
      </c>
      <c r="E7" s="83" t="str">
        <f>IF(A7="","",男子申込一覧表!BX11)</f>
        <v/>
      </c>
      <c r="F7" s="82" t="str">
        <f>IF(A7="","",男子申込一覧表!X11)</f>
        <v/>
      </c>
      <c r="G7" s="82" t="str">
        <f t="shared" si="1"/>
        <v/>
      </c>
      <c r="H7" s="82" t="str">
        <f>IF(A7="","",男子申込一覧表!BD11)</f>
        <v/>
      </c>
      <c r="I7" s="82" t="str">
        <f>IF(A7="","",男子申込一覧表!BE11)</f>
        <v/>
      </c>
      <c r="J7" s="82" t="str">
        <f>IF(A7="","",男子申込一覧表!BI11)</f>
        <v/>
      </c>
      <c r="K7" s="82" t="str">
        <f>IF(A7="","",男子申込一覧表!BG11)</f>
        <v/>
      </c>
      <c r="L7" s="82" t="str">
        <f>IF(A7="","",男子申込一覧表!AV11)</f>
        <v/>
      </c>
      <c r="M7" s="82" t="str">
        <f>IF(A7="","",TRIM(男子申込一覧表!F11)&amp;TRIM(男子申込一覧表!G11))</f>
        <v/>
      </c>
      <c r="N7" s="82" t="str">
        <f>IF(A7="","",男子申込一覧表!AG11)</f>
        <v/>
      </c>
    </row>
    <row r="8" spans="1:14" x14ac:dyDescent="0.15">
      <c r="A8" t="str">
        <f>IF(男子申込一覧表!F12="","",男子申込一覧表!AQ12)</f>
        <v/>
      </c>
      <c r="B8" t="str">
        <f t="shared" si="0"/>
        <v/>
      </c>
      <c r="C8" s="82" t="str">
        <f>IF(A8="","",男子申込一覧表!AU12)</f>
        <v/>
      </c>
      <c r="D8" s="82" t="str">
        <f>IF(A8="","",男子申込一覧表!AZ12)</f>
        <v/>
      </c>
      <c r="E8" s="83" t="str">
        <f>IF(A8="","",男子申込一覧表!BX12)</f>
        <v/>
      </c>
      <c r="F8" s="82" t="str">
        <f>IF(A8="","",男子申込一覧表!X12)</f>
        <v/>
      </c>
      <c r="G8" s="82" t="str">
        <f t="shared" si="1"/>
        <v/>
      </c>
      <c r="H8" s="82" t="str">
        <f>IF(A8="","",男子申込一覧表!BD12)</f>
        <v/>
      </c>
      <c r="I8" s="82" t="str">
        <f>IF(A8="","",男子申込一覧表!BE12)</f>
        <v/>
      </c>
      <c r="J8" s="82" t="str">
        <f>IF(A8="","",男子申込一覧表!BI12)</f>
        <v/>
      </c>
      <c r="K8" s="82" t="str">
        <f>IF(A8="","",男子申込一覧表!BG12)</f>
        <v/>
      </c>
      <c r="L8" s="82" t="str">
        <f>IF(A8="","",男子申込一覧表!AV12)</f>
        <v/>
      </c>
      <c r="M8" s="82" t="str">
        <f>IF(A8="","",TRIM(男子申込一覧表!F12)&amp;TRIM(男子申込一覧表!G12))</f>
        <v/>
      </c>
      <c r="N8" s="82" t="str">
        <f>IF(A8="","",男子申込一覧表!AG12)</f>
        <v/>
      </c>
    </row>
    <row r="9" spans="1:14" x14ac:dyDescent="0.15">
      <c r="A9" t="str">
        <f>IF(男子申込一覧表!F13="","",男子申込一覧表!AQ13)</f>
        <v/>
      </c>
      <c r="B9" t="str">
        <f t="shared" si="0"/>
        <v/>
      </c>
      <c r="C9" s="82" t="str">
        <f>IF(A9="","",男子申込一覧表!AU13)</f>
        <v/>
      </c>
      <c r="D9" s="82" t="str">
        <f>IF(A9="","",男子申込一覧表!AZ13)</f>
        <v/>
      </c>
      <c r="E9" s="83" t="str">
        <f>IF(A9="","",男子申込一覧表!BX13)</f>
        <v/>
      </c>
      <c r="F9" s="82" t="str">
        <f>IF(A9="","",男子申込一覧表!X13)</f>
        <v/>
      </c>
      <c r="G9" s="82" t="str">
        <f t="shared" si="1"/>
        <v/>
      </c>
      <c r="H9" s="82" t="str">
        <f>IF(A9="","",男子申込一覧表!BD13)</f>
        <v/>
      </c>
      <c r="I9" s="82" t="str">
        <f>IF(A9="","",男子申込一覧表!BE13)</f>
        <v/>
      </c>
      <c r="J9" s="82" t="str">
        <f>IF(A9="","",男子申込一覧表!BI13)</f>
        <v/>
      </c>
      <c r="K9" s="82" t="str">
        <f>IF(A9="","",男子申込一覧表!BG13)</f>
        <v/>
      </c>
      <c r="L9" s="82" t="str">
        <f>IF(A9="","",男子申込一覧表!AV13)</f>
        <v/>
      </c>
      <c r="M9" s="82" t="str">
        <f>IF(A9="","",TRIM(男子申込一覧表!F13)&amp;TRIM(男子申込一覧表!G13))</f>
        <v/>
      </c>
      <c r="N9" s="82" t="str">
        <f>IF(A9="","",男子申込一覧表!AG13)</f>
        <v/>
      </c>
    </row>
    <row r="10" spans="1:14" x14ac:dyDescent="0.15">
      <c r="A10" t="str">
        <f>IF(男子申込一覧表!F14="","",男子申込一覧表!AQ14)</f>
        <v/>
      </c>
      <c r="B10" t="str">
        <f t="shared" si="0"/>
        <v/>
      </c>
      <c r="C10" s="82" t="str">
        <f>IF(A10="","",男子申込一覧表!AU14)</f>
        <v/>
      </c>
      <c r="D10" s="82" t="str">
        <f>IF(A10="","",男子申込一覧表!AZ14)</f>
        <v/>
      </c>
      <c r="E10" s="83" t="str">
        <f>IF(A10="","",男子申込一覧表!BX14)</f>
        <v/>
      </c>
      <c r="F10" s="82" t="str">
        <f>IF(A10="","",男子申込一覧表!X14)</f>
        <v/>
      </c>
      <c r="G10" s="82" t="str">
        <f t="shared" si="1"/>
        <v/>
      </c>
      <c r="H10" s="82" t="str">
        <f>IF(A10="","",男子申込一覧表!BD14)</f>
        <v/>
      </c>
      <c r="I10" s="82" t="str">
        <f>IF(A10="","",男子申込一覧表!BE14)</f>
        <v/>
      </c>
      <c r="J10" s="82" t="str">
        <f>IF(A10="","",男子申込一覧表!BI14)</f>
        <v/>
      </c>
      <c r="K10" s="82" t="str">
        <f>IF(A10="","",男子申込一覧表!BG14)</f>
        <v/>
      </c>
      <c r="L10" s="82" t="str">
        <f>IF(A10="","",男子申込一覧表!AV14)</f>
        <v/>
      </c>
      <c r="M10" s="82" t="str">
        <f>IF(A10="","",TRIM(男子申込一覧表!F14)&amp;TRIM(男子申込一覧表!G14))</f>
        <v/>
      </c>
      <c r="N10" s="82" t="str">
        <f>IF(A10="","",男子申込一覧表!AG14)</f>
        <v/>
      </c>
    </row>
    <row r="11" spans="1:14" x14ac:dyDescent="0.15">
      <c r="A11" t="str">
        <f>IF(男子申込一覧表!F15="","",男子申込一覧表!AQ15)</f>
        <v/>
      </c>
      <c r="B11" t="str">
        <f t="shared" si="0"/>
        <v/>
      </c>
      <c r="C11" s="82" t="str">
        <f>IF(A11="","",男子申込一覧表!AU15)</f>
        <v/>
      </c>
      <c r="D11" s="82" t="str">
        <f>IF(A11="","",男子申込一覧表!AZ15)</f>
        <v/>
      </c>
      <c r="E11" s="83" t="str">
        <f>IF(A11="","",男子申込一覧表!BX15)</f>
        <v/>
      </c>
      <c r="F11" s="82" t="str">
        <f>IF(A11="","",男子申込一覧表!X15)</f>
        <v/>
      </c>
      <c r="G11" s="82" t="str">
        <f t="shared" si="1"/>
        <v/>
      </c>
      <c r="H11" s="82" t="str">
        <f>IF(A11="","",男子申込一覧表!BD15)</f>
        <v/>
      </c>
      <c r="I11" s="82" t="str">
        <f>IF(A11="","",男子申込一覧表!BE15)</f>
        <v/>
      </c>
      <c r="J11" s="82" t="str">
        <f>IF(A11="","",男子申込一覧表!BI15)</f>
        <v/>
      </c>
      <c r="K11" s="82" t="str">
        <f>IF(A11="","",男子申込一覧表!BG15)</f>
        <v/>
      </c>
      <c r="L11" s="82" t="str">
        <f>IF(A11="","",男子申込一覧表!AV15)</f>
        <v/>
      </c>
      <c r="M11" s="82" t="str">
        <f>IF(A11="","",TRIM(男子申込一覧表!F15)&amp;TRIM(男子申込一覧表!G15))</f>
        <v/>
      </c>
      <c r="N11" s="82" t="str">
        <f>IF(A11="","",男子申込一覧表!AG15)</f>
        <v/>
      </c>
    </row>
    <row r="12" spans="1:14" x14ac:dyDescent="0.15">
      <c r="A12" t="str">
        <f>IF(男子申込一覧表!F16="","",男子申込一覧表!AQ16)</f>
        <v/>
      </c>
      <c r="B12" t="str">
        <f t="shared" si="0"/>
        <v/>
      </c>
      <c r="C12" s="82" t="str">
        <f>IF(A12="","",男子申込一覧表!AU16)</f>
        <v/>
      </c>
      <c r="D12" s="82" t="str">
        <f>IF(A12="","",男子申込一覧表!AZ16)</f>
        <v/>
      </c>
      <c r="E12" s="83" t="str">
        <f>IF(A12="","",男子申込一覧表!BX16)</f>
        <v/>
      </c>
      <c r="F12" s="82" t="str">
        <f>IF(A12="","",男子申込一覧表!X16)</f>
        <v/>
      </c>
      <c r="G12" s="82" t="str">
        <f t="shared" si="1"/>
        <v/>
      </c>
      <c r="H12" s="82" t="str">
        <f>IF(A12="","",男子申込一覧表!BD16)</f>
        <v/>
      </c>
      <c r="I12" s="82" t="str">
        <f>IF(A12="","",男子申込一覧表!BE16)</f>
        <v/>
      </c>
      <c r="J12" s="82" t="str">
        <f>IF(A12="","",男子申込一覧表!BI16)</f>
        <v/>
      </c>
      <c r="K12" s="82" t="str">
        <f>IF(A12="","",男子申込一覧表!BG16)</f>
        <v/>
      </c>
      <c r="L12" s="82" t="str">
        <f>IF(A12="","",男子申込一覧表!AV16)</f>
        <v/>
      </c>
      <c r="M12" s="82" t="str">
        <f>IF(A12="","",TRIM(男子申込一覧表!F16)&amp;TRIM(男子申込一覧表!G16))</f>
        <v/>
      </c>
      <c r="N12" s="82" t="str">
        <f>IF(A12="","",男子申込一覧表!AG16)</f>
        <v/>
      </c>
    </row>
    <row r="13" spans="1:14" x14ac:dyDescent="0.15">
      <c r="A13" t="str">
        <f>IF(男子申込一覧表!F17="","",男子申込一覧表!AQ17)</f>
        <v/>
      </c>
      <c r="B13" t="str">
        <f t="shared" si="0"/>
        <v/>
      </c>
      <c r="C13" s="82" t="str">
        <f>IF(A13="","",男子申込一覧表!AU17)</f>
        <v/>
      </c>
      <c r="D13" s="82" t="str">
        <f>IF(A13="","",男子申込一覧表!AZ17)</f>
        <v/>
      </c>
      <c r="E13" s="83" t="str">
        <f>IF(A13="","",男子申込一覧表!BX17)</f>
        <v/>
      </c>
      <c r="F13" s="82" t="str">
        <f>IF(A13="","",男子申込一覧表!X17)</f>
        <v/>
      </c>
      <c r="G13" s="82" t="str">
        <f t="shared" si="1"/>
        <v/>
      </c>
      <c r="H13" s="82" t="str">
        <f>IF(A13="","",男子申込一覧表!BD17)</f>
        <v/>
      </c>
      <c r="I13" s="82" t="str">
        <f>IF(A13="","",男子申込一覧表!BE17)</f>
        <v/>
      </c>
      <c r="J13" s="82" t="str">
        <f>IF(A13="","",男子申込一覧表!BI17)</f>
        <v/>
      </c>
      <c r="K13" s="82" t="str">
        <f>IF(A13="","",男子申込一覧表!BG17)</f>
        <v/>
      </c>
      <c r="L13" s="82" t="str">
        <f>IF(A13="","",男子申込一覧表!AV17)</f>
        <v/>
      </c>
      <c r="M13" s="82" t="str">
        <f>IF(A13="","",TRIM(男子申込一覧表!F17)&amp;TRIM(男子申込一覧表!G17))</f>
        <v/>
      </c>
      <c r="N13" s="82" t="str">
        <f>IF(A13="","",男子申込一覧表!AG17)</f>
        <v/>
      </c>
    </row>
    <row r="14" spans="1:14" x14ac:dyDescent="0.15">
      <c r="A14" t="str">
        <f>IF(男子申込一覧表!F18="","",男子申込一覧表!AQ18)</f>
        <v/>
      </c>
      <c r="B14" t="str">
        <f t="shared" si="0"/>
        <v/>
      </c>
      <c r="C14" s="82" t="str">
        <f>IF(A14="","",男子申込一覧表!AU18)</f>
        <v/>
      </c>
      <c r="D14" s="82" t="str">
        <f>IF(A14="","",男子申込一覧表!AZ18)</f>
        <v/>
      </c>
      <c r="E14" s="83" t="str">
        <f>IF(A14="","",男子申込一覧表!BX18)</f>
        <v/>
      </c>
      <c r="F14" s="82" t="str">
        <f>IF(A14="","",男子申込一覧表!X18)</f>
        <v/>
      </c>
      <c r="G14" s="82" t="str">
        <f t="shared" si="1"/>
        <v/>
      </c>
      <c r="H14" s="82" t="str">
        <f>IF(A14="","",男子申込一覧表!BD18)</f>
        <v/>
      </c>
      <c r="I14" s="82" t="str">
        <f>IF(A14="","",男子申込一覧表!BE18)</f>
        <v/>
      </c>
      <c r="J14" s="82" t="str">
        <f>IF(A14="","",男子申込一覧表!BI18)</f>
        <v/>
      </c>
      <c r="K14" s="82" t="str">
        <f>IF(A14="","",男子申込一覧表!BG18)</f>
        <v/>
      </c>
      <c r="L14" s="82" t="str">
        <f>IF(A14="","",男子申込一覧表!AV18)</f>
        <v/>
      </c>
      <c r="M14" s="82" t="str">
        <f>IF(A14="","",TRIM(男子申込一覧表!F18)&amp;TRIM(男子申込一覧表!G18))</f>
        <v/>
      </c>
      <c r="N14" s="82" t="str">
        <f>IF(A14="","",男子申込一覧表!AG18)</f>
        <v/>
      </c>
    </row>
    <row r="15" spans="1:14" x14ac:dyDescent="0.15">
      <c r="A15" t="str">
        <f>IF(男子申込一覧表!F19="","",男子申込一覧表!AQ19)</f>
        <v/>
      </c>
      <c r="B15" t="str">
        <f t="shared" si="0"/>
        <v/>
      </c>
      <c r="C15" s="82" t="str">
        <f>IF(A15="","",男子申込一覧表!AU19)</f>
        <v/>
      </c>
      <c r="D15" s="82" t="str">
        <f>IF(A15="","",男子申込一覧表!AZ19)</f>
        <v/>
      </c>
      <c r="E15" s="83" t="str">
        <f>IF(A15="","",男子申込一覧表!BX19)</f>
        <v/>
      </c>
      <c r="F15" s="82" t="str">
        <f>IF(A15="","",男子申込一覧表!X19)</f>
        <v/>
      </c>
      <c r="G15" s="82" t="str">
        <f t="shared" si="1"/>
        <v/>
      </c>
      <c r="H15" s="82" t="str">
        <f>IF(A15="","",男子申込一覧表!BD19)</f>
        <v/>
      </c>
      <c r="I15" s="82" t="str">
        <f>IF(A15="","",男子申込一覧表!BE19)</f>
        <v/>
      </c>
      <c r="J15" s="82" t="str">
        <f>IF(A15="","",男子申込一覧表!BI19)</f>
        <v/>
      </c>
      <c r="K15" s="82" t="str">
        <f>IF(A15="","",男子申込一覧表!BG19)</f>
        <v/>
      </c>
      <c r="L15" s="82" t="str">
        <f>IF(A15="","",男子申込一覧表!AV19)</f>
        <v/>
      </c>
      <c r="M15" s="82" t="str">
        <f>IF(A15="","",TRIM(男子申込一覧表!F19)&amp;TRIM(男子申込一覧表!G19))</f>
        <v/>
      </c>
      <c r="N15" s="82" t="str">
        <f>IF(A15="","",男子申込一覧表!AG19)</f>
        <v/>
      </c>
    </row>
    <row r="16" spans="1:14" x14ac:dyDescent="0.15">
      <c r="A16" t="str">
        <f>IF(男子申込一覧表!F20="","",男子申込一覧表!AQ20)</f>
        <v/>
      </c>
      <c r="B16" t="str">
        <f t="shared" si="0"/>
        <v/>
      </c>
      <c r="C16" s="82" t="str">
        <f>IF(A16="","",男子申込一覧表!AU20)</f>
        <v/>
      </c>
      <c r="D16" s="82" t="str">
        <f>IF(A16="","",男子申込一覧表!AZ20)</f>
        <v/>
      </c>
      <c r="E16" s="83" t="str">
        <f>IF(A16="","",男子申込一覧表!BX20)</f>
        <v/>
      </c>
      <c r="F16" s="82" t="str">
        <f>IF(A16="","",男子申込一覧表!X20)</f>
        <v/>
      </c>
      <c r="G16" s="82" t="str">
        <f t="shared" si="1"/>
        <v/>
      </c>
      <c r="H16" s="82" t="str">
        <f>IF(A16="","",男子申込一覧表!BD20)</f>
        <v/>
      </c>
      <c r="I16" s="82" t="str">
        <f>IF(A16="","",男子申込一覧表!BE20)</f>
        <v/>
      </c>
      <c r="J16" s="82" t="str">
        <f>IF(A16="","",男子申込一覧表!BI20)</f>
        <v/>
      </c>
      <c r="K16" s="82" t="str">
        <f>IF(A16="","",男子申込一覧表!BG20)</f>
        <v/>
      </c>
      <c r="L16" s="82" t="str">
        <f>IF(A16="","",男子申込一覧表!AV20)</f>
        <v/>
      </c>
      <c r="M16" s="82" t="str">
        <f>IF(A16="","",TRIM(男子申込一覧表!F20)&amp;TRIM(男子申込一覧表!G20))</f>
        <v/>
      </c>
      <c r="N16" s="82" t="str">
        <f>IF(A16="","",男子申込一覧表!AG20)</f>
        <v/>
      </c>
    </row>
    <row r="17" spans="1:14" x14ac:dyDescent="0.15">
      <c r="A17" t="str">
        <f>IF(男子申込一覧表!F21="","",男子申込一覧表!AQ21)</f>
        <v/>
      </c>
      <c r="B17" t="str">
        <f t="shared" si="0"/>
        <v/>
      </c>
      <c r="C17" s="82" t="str">
        <f>IF(A17="","",男子申込一覧表!AU21)</f>
        <v/>
      </c>
      <c r="D17" s="82" t="str">
        <f>IF(A17="","",男子申込一覧表!AZ21)</f>
        <v/>
      </c>
      <c r="E17" s="83" t="str">
        <f>IF(A17="","",男子申込一覧表!BX21)</f>
        <v/>
      </c>
      <c r="F17" s="82" t="str">
        <f>IF(A17="","",男子申込一覧表!X21)</f>
        <v/>
      </c>
      <c r="G17" s="82" t="str">
        <f t="shared" si="1"/>
        <v/>
      </c>
      <c r="H17" s="82" t="str">
        <f>IF(A17="","",男子申込一覧表!BD21)</f>
        <v/>
      </c>
      <c r="I17" s="82" t="str">
        <f>IF(A17="","",男子申込一覧表!BE21)</f>
        <v/>
      </c>
      <c r="J17" s="82" t="str">
        <f>IF(A17="","",男子申込一覧表!BI21)</f>
        <v/>
      </c>
      <c r="K17" s="82" t="str">
        <f>IF(A17="","",男子申込一覧表!BG21)</f>
        <v/>
      </c>
      <c r="L17" s="82" t="str">
        <f>IF(A17="","",男子申込一覧表!AV21)</f>
        <v/>
      </c>
      <c r="M17" s="82" t="str">
        <f>IF(A17="","",TRIM(男子申込一覧表!F21)&amp;TRIM(男子申込一覧表!G21))</f>
        <v/>
      </c>
      <c r="N17" s="82" t="str">
        <f>IF(A17="","",男子申込一覧表!AG21)</f>
        <v/>
      </c>
    </row>
    <row r="18" spans="1:14" x14ac:dyDescent="0.15">
      <c r="A18" t="str">
        <f>IF(男子申込一覧表!F22="","",男子申込一覧表!AQ22)</f>
        <v/>
      </c>
      <c r="B18" t="str">
        <f t="shared" si="0"/>
        <v/>
      </c>
      <c r="C18" s="82" t="str">
        <f>IF(A18="","",男子申込一覧表!AU22)</f>
        <v/>
      </c>
      <c r="D18" s="82" t="str">
        <f>IF(A18="","",男子申込一覧表!AZ22)</f>
        <v/>
      </c>
      <c r="E18" s="83" t="str">
        <f>IF(A18="","",男子申込一覧表!BX22)</f>
        <v/>
      </c>
      <c r="F18" s="82" t="str">
        <f>IF(A18="","",男子申込一覧表!X22)</f>
        <v/>
      </c>
      <c r="G18" s="82" t="str">
        <f t="shared" si="1"/>
        <v/>
      </c>
      <c r="H18" s="82" t="str">
        <f>IF(A18="","",男子申込一覧表!BD22)</f>
        <v/>
      </c>
      <c r="I18" s="82" t="str">
        <f>IF(A18="","",男子申込一覧表!BE22)</f>
        <v/>
      </c>
      <c r="J18" s="82" t="str">
        <f>IF(A18="","",男子申込一覧表!BI22)</f>
        <v/>
      </c>
      <c r="K18" s="82" t="str">
        <f>IF(A18="","",男子申込一覧表!BG22)</f>
        <v/>
      </c>
      <c r="L18" s="82" t="str">
        <f>IF(A18="","",男子申込一覧表!AV22)</f>
        <v/>
      </c>
      <c r="M18" s="82" t="str">
        <f>IF(A18="","",TRIM(男子申込一覧表!F22)&amp;TRIM(男子申込一覧表!G22))</f>
        <v/>
      </c>
      <c r="N18" s="82" t="str">
        <f>IF(A18="","",男子申込一覧表!AG22)</f>
        <v/>
      </c>
    </row>
    <row r="19" spans="1:14" x14ac:dyDescent="0.15">
      <c r="A19" t="str">
        <f>IF(男子申込一覧表!F23="","",男子申込一覧表!AQ23)</f>
        <v/>
      </c>
      <c r="B19" t="str">
        <f t="shared" si="0"/>
        <v/>
      </c>
      <c r="C19" s="82" t="str">
        <f>IF(A19="","",男子申込一覧表!AU23)</f>
        <v/>
      </c>
      <c r="D19" s="82" t="str">
        <f>IF(A19="","",男子申込一覧表!AZ23)</f>
        <v/>
      </c>
      <c r="E19" s="83" t="str">
        <f>IF(A19="","",男子申込一覧表!BX23)</f>
        <v/>
      </c>
      <c r="F19" s="82" t="str">
        <f>IF(A19="","",男子申込一覧表!X23)</f>
        <v/>
      </c>
      <c r="G19" s="82" t="str">
        <f t="shared" si="1"/>
        <v/>
      </c>
      <c r="H19" s="82" t="str">
        <f>IF(A19="","",男子申込一覧表!BD23)</f>
        <v/>
      </c>
      <c r="I19" s="82" t="str">
        <f>IF(A19="","",男子申込一覧表!BE23)</f>
        <v/>
      </c>
      <c r="J19" s="82" t="str">
        <f>IF(A19="","",男子申込一覧表!BI23)</f>
        <v/>
      </c>
      <c r="K19" s="82" t="str">
        <f>IF(A19="","",男子申込一覧表!BG23)</f>
        <v/>
      </c>
      <c r="L19" s="82" t="str">
        <f>IF(A19="","",男子申込一覧表!AV23)</f>
        <v/>
      </c>
      <c r="M19" s="82" t="str">
        <f>IF(A19="","",TRIM(男子申込一覧表!F23)&amp;TRIM(男子申込一覧表!G23))</f>
        <v/>
      </c>
      <c r="N19" s="82" t="str">
        <f>IF(A19="","",男子申込一覧表!AG23)</f>
        <v/>
      </c>
    </row>
    <row r="20" spans="1:14" x14ac:dyDescent="0.15">
      <c r="A20" t="str">
        <f>IF(男子申込一覧表!F24="","",男子申込一覧表!AQ24)</f>
        <v/>
      </c>
      <c r="B20" t="str">
        <f t="shared" si="0"/>
        <v/>
      </c>
      <c r="C20" s="82" t="str">
        <f>IF(A20="","",男子申込一覧表!AU24)</f>
        <v/>
      </c>
      <c r="D20" s="82" t="str">
        <f>IF(A20="","",男子申込一覧表!AZ24)</f>
        <v/>
      </c>
      <c r="E20" s="83" t="str">
        <f>IF(A20="","",男子申込一覧表!BX24)</f>
        <v/>
      </c>
      <c r="F20" s="82" t="str">
        <f>IF(A20="","",男子申込一覧表!X24)</f>
        <v/>
      </c>
      <c r="G20" s="82" t="str">
        <f t="shared" si="1"/>
        <v/>
      </c>
      <c r="H20" s="82" t="str">
        <f>IF(A20="","",男子申込一覧表!BD24)</f>
        <v/>
      </c>
      <c r="I20" s="82" t="str">
        <f>IF(A20="","",男子申込一覧表!BE24)</f>
        <v/>
      </c>
      <c r="J20" s="82" t="str">
        <f>IF(A20="","",男子申込一覧表!BI24)</f>
        <v/>
      </c>
      <c r="K20" s="82" t="str">
        <f>IF(A20="","",男子申込一覧表!BG24)</f>
        <v/>
      </c>
      <c r="L20" s="82" t="str">
        <f>IF(A20="","",男子申込一覧表!AV24)</f>
        <v/>
      </c>
      <c r="M20" s="82" t="str">
        <f>IF(A20="","",TRIM(男子申込一覧表!F24)&amp;TRIM(男子申込一覧表!G24))</f>
        <v/>
      </c>
      <c r="N20" s="82" t="str">
        <f>IF(A20="","",男子申込一覧表!AG24)</f>
        <v/>
      </c>
    </row>
    <row r="21" spans="1:14" x14ac:dyDescent="0.15">
      <c r="A21" t="str">
        <f>IF(男子申込一覧表!F25="","",男子申込一覧表!AQ25)</f>
        <v/>
      </c>
      <c r="B21" t="str">
        <f t="shared" si="0"/>
        <v/>
      </c>
      <c r="C21" s="82" t="str">
        <f>IF(A21="","",男子申込一覧表!AU25)</f>
        <v/>
      </c>
      <c r="D21" s="82" t="str">
        <f>IF(A21="","",男子申込一覧表!AZ25)</f>
        <v/>
      </c>
      <c r="E21" s="83" t="str">
        <f>IF(A21="","",男子申込一覧表!BX25)</f>
        <v/>
      </c>
      <c r="F21" s="82" t="str">
        <f>IF(A21="","",男子申込一覧表!X25)</f>
        <v/>
      </c>
      <c r="G21" s="82" t="str">
        <f t="shared" si="1"/>
        <v/>
      </c>
      <c r="H21" s="82" t="str">
        <f>IF(A21="","",男子申込一覧表!BD25)</f>
        <v/>
      </c>
      <c r="I21" s="82" t="str">
        <f>IF(A21="","",男子申込一覧表!BE25)</f>
        <v/>
      </c>
      <c r="J21" s="82" t="str">
        <f>IF(A21="","",男子申込一覧表!BI25)</f>
        <v/>
      </c>
      <c r="K21" s="82" t="str">
        <f>IF(A21="","",男子申込一覧表!BG25)</f>
        <v/>
      </c>
      <c r="L21" s="82" t="str">
        <f>IF(A21="","",男子申込一覧表!AV25)</f>
        <v/>
      </c>
      <c r="M21" s="82" t="str">
        <f>IF(A21="","",TRIM(男子申込一覧表!F25)&amp;TRIM(男子申込一覧表!G25))</f>
        <v/>
      </c>
      <c r="N21" s="82" t="str">
        <f>IF(A21="","",男子申込一覧表!AG25)</f>
        <v/>
      </c>
    </row>
    <row r="22" spans="1:14" x14ac:dyDescent="0.15">
      <c r="A22" t="str">
        <f>IF(男子申込一覧表!F26="","",男子申込一覧表!AQ26)</f>
        <v/>
      </c>
      <c r="B22" t="str">
        <f t="shared" si="0"/>
        <v/>
      </c>
      <c r="C22" s="82" t="str">
        <f>IF(A22="","",男子申込一覧表!AU26)</f>
        <v/>
      </c>
      <c r="D22" s="82" t="str">
        <f>IF(A22="","",男子申込一覧表!AZ26)</f>
        <v/>
      </c>
      <c r="E22" s="83" t="str">
        <f>IF(A22="","",男子申込一覧表!BX26)</f>
        <v/>
      </c>
      <c r="F22" s="82" t="str">
        <f>IF(A22="","",男子申込一覧表!X26)</f>
        <v/>
      </c>
      <c r="G22" s="82" t="str">
        <f t="shared" si="1"/>
        <v/>
      </c>
      <c r="H22" s="82" t="str">
        <f>IF(A22="","",男子申込一覧表!BD26)</f>
        <v/>
      </c>
      <c r="I22" s="82" t="str">
        <f>IF(A22="","",男子申込一覧表!BE26)</f>
        <v/>
      </c>
      <c r="J22" s="82" t="str">
        <f>IF(A22="","",男子申込一覧表!BI26)</f>
        <v/>
      </c>
      <c r="K22" s="82" t="str">
        <f>IF(A22="","",男子申込一覧表!BG26)</f>
        <v/>
      </c>
      <c r="L22" s="82" t="str">
        <f>IF(A22="","",男子申込一覧表!AV26)</f>
        <v/>
      </c>
      <c r="M22" s="82" t="str">
        <f>IF(A22="","",TRIM(男子申込一覧表!F26)&amp;TRIM(男子申込一覧表!G26))</f>
        <v/>
      </c>
      <c r="N22" s="82" t="str">
        <f>IF(A22="","",男子申込一覧表!AG26)</f>
        <v/>
      </c>
    </row>
    <row r="23" spans="1:14" x14ac:dyDescent="0.15">
      <c r="A23" t="str">
        <f>IF(男子申込一覧表!F27="","",男子申込一覧表!AQ27)</f>
        <v/>
      </c>
      <c r="B23" t="str">
        <f t="shared" si="0"/>
        <v/>
      </c>
      <c r="C23" s="82" t="str">
        <f>IF(A23="","",男子申込一覧表!AU27)</f>
        <v/>
      </c>
      <c r="D23" s="82" t="str">
        <f>IF(A23="","",男子申込一覧表!AZ27)</f>
        <v/>
      </c>
      <c r="E23" s="83" t="str">
        <f>IF(A23="","",男子申込一覧表!BX27)</f>
        <v/>
      </c>
      <c r="F23" s="82" t="str">
        <f>IF(A23="","",男子申込一覧表!X27)</f>
        <v/>
      </c>
      <c r="G23" s="82" t="str">
        <f t="shared" si="1"/>
        <v/>
      </c>
      <c r="H23" s="82" t="str">
        <f>IF(A23="","",男子申込一覧表!BD27)</f>
        <v/>
      </c>
      <c r="I23" s="82" t="str">
        <f>IF(A23="","",男子申込一覧表!BE27)</f>
        <v/>
      </c>
      <c r="J23" s="82" t="str">
        <f>IF(A23="","",男子申込一覧表!BI27)</f>
        <v/>
      </c>
      <c r="K23" s="82" t="str">
        <f>IF(A23="","",男子申込一覧表!BG27)</f>
        <v/>
      </c>
      <c r="L23" s="82" t="str">
        <f>IF(A23="","",男子申込一覧表!AV27)</f>
        <v/>
      </c>
      <c r="M23" s="82" t="str">
        <f>IF(A23="","",TRIM(男子申込一覧表!F27)&amp;TRIM(男子申込一覧表!G27))</f>
        <v/>
      </c>
      <c r="N23" s="82" t="str">
        <f>IF(A23="","",男子申込一覧表!AG27)</f>
        <v/>
      </c>
    </row>
    <row r="24" spans="1:14" x14ac:dyDescent="0.15">
      <c r="A24" t="str">
        <f>IF(男子申込一覧表!F28="","",男子申込一覧表!AQ28)</f>
        <v/>
      </c>
      <c r="B24" t="str">
        <f t="shared" si="0"/>
        <v/>
      </c>
      <c r="C24" s="82" t="str">
        <f>IF(A24="","",男子申込一覧表!AU28)</f>
        <v/>
      </c>
      <c r="D24" s="82" t="str">
        <f>IF(A24="","",男子申込一覧表!AZ28)</f>
        <v/>
      </c>
      <c r="E24" s="83" t="str">
        <f>IF(A24="","",男子申込一覧表!BX28)</f>
        <v/>
      </c>
      <c r="F24" s="82" t="str">
        <f>IF(A24="","",男子申込一覧表!X28)</f>
        <v/>
      </c>
      <c r="G24" s="82" t="str">
        <f t="shared" si="1"/>
        <v/>
      </c>
      <c r="H24" s="82" t="str">
        <f>IF(A24="","",男子申込一覧表!BD28)</f>
        <v/>
      </c>
      <c r="I24" s="82" t="str">
        <f>IF(A24="","",男子申込一覧表!BE28)</f>
        <v/>
      </c>
      <c r="J24" s="82" t="str">
        <f>IF(A24="","",男子申込一覧表!BI28)</f>
        <v/>
      </c>
      <c r="K24" s="82" t="str">
        <f>IF(A24="","",男子申込一覧表!BG28)</f>
        <v/>
      </c>
      <c r="L24" s="82" t="str">
        <f>IF(A24="","",男子申込一覧表!AV28)</f>
        <v/>
      </c>
      <c r="M24" s="82" t="str">
        <f>IF(A24="","",TRIM(男子申込一覧表!F28)&amp;TRIM(男子申込一覧表!G28))</f>
        <v/>
      </c>
      <c r="N24" s="82" t="str">
        <f>IF(A24="","",男子申込一覧表!AG28)</f>
        <v/>
      </c>
    </row>
    <row r="25" spans="1:14" x14ac:dyDescent="0.15">
      <c r="A25" t="str">
        <f>IF(男子申込一覧表!F29="","",男子申込一覧表!AQ29)</f>
        <v/>
      </c>
      <c r="B25" t="str">
        <f t="shared" si="0"/>
        <v/>
      </c>
      <c r="C25" s="82" t="str">
        <f>IF(A25="","",男子申込一覧表!AU29)</f>
        <v/>
      </c>
      <c r="D25" s="82" t="str">
        <f>IF(A25="","",男子申込一覧表!AZ29)</f>
        <v/>
      </c>
      <c r="E25" s="83" t="str">
        <f>IF(A25="","",男子申込一覧表!BX29)</f>
        <v/>
      </c>
      <c r="F25" s="82" t="str">
        <f>IF(A25="","",男子申込一覧表!X29)</f>
        <v/>
      </c>
      <c r="G25" s="82" t="str">
        <f t="shared" si="1"/>
        <v/>
      </c>
      <c r="H25" s="82" t="str">
        <f>IF(A25="","",男子申込一覧表!BD29)</f>
        <v/>
      </c>
      <c r="I25" s="82" t="str">
        <f>IF(A25="","",男子申込一覧表!BE29)</f>
        <v/>
      </c>
      <c r="J25" s="82" t="str">
        <f>IF(A25="","",男子申込一覧表!BI29)</f>
        <v/>
      </c>
      <c r="K25" s="82" t="str">
        <f>IF(A25="","",男子申込一覧表!BG29)</f>
        <v/>
      </c>
      <c r="L25" s="82" t="str">
        <f>IF(A25="","",男子申込一覧表!AV29)</f>
        <v/>
      </c>
      <c r="M25" s="82" t="str">
        <f>IF(A25="","",TRIM(男子申込一覧表!F29)&amp;TRIM(男子申込一覧表!G29))</f>
        <v/>
      </c>
      <c r="N25" s="82" t="str">
        <f>IF(A25="","",男子申込一覧表!AG29)</f>
        <v/>
      </c>
    </row>
    <row r="26" spans="1:14" x14ac:dyDescent="0.15">
      <c r="A26" t="str">
        <f>IF(男子申込一覧表!F30="","",男子申込一覧表!AQ30)</f>
        <v/>
      </c>
      <c r="B26" t="str">
        <f t="shared" si="0"/>
        <v/>
      </c>
      <c r="C26" s="82" t="str">
        <f>IF(A26="","",男子申込一覧表!AU30)</f>
        <v/>
      </c>
      <c r="D26" s="82" t="str">
        <f>IF(A26="","",男子申込一覧表!AZ30)</f>
        <v/>
      </c>
      <c r="E26" s="83" t="str">
        <f>IF(A26="","",男子申込一覧表!BX30)</f>
        <v/>
      </c>
      <c r="F26" s="82" t="str">
        <f>IF(A26="","",男子申込一覧表!X30)</f>
        <v/>
      </c>
      <c r="G26" s="82" t="str">
        <f t="shared" si="1"/>
        <v/>
      </c>
      <c r="H26" s="82" t="str">
        <f>IF(A26="","",男子申込一覧表!BD30)</f>
        <v/>
      </c>
      <c r="I26" s="82" t="str">
        <f>IF(A26="","",男子申込一覧表!BE30)</f>
        <v/>
      </c>
      <c r="J26" s="82" t="str">
        <f>IF(A26="","",男子申込一覧表!BI30)</f>
        <v/>
      </c>
      <c r="K26" s="82" t="str">
        <f>IF(A26="","",男子申込一覧表!BG30)</f>
        <v/>
      </c>
      <c r="L26" s="82" t="str">
        <f>IF(A26="","",男子申込一覧表!AV30)</f>
        <v/>
      </c>
      <c r="M26" s="82" t="str">
        <f>IF(A26="","",TRIM(男子申込一覧表!F30)&amp;TRIM(男子申込一覧表!G30))</f>
        <v/>
      </c>
      <c r="N26" s="82" t="str">
        <f>IF(A26="","",男子申込一覧表!AG30)</f>
        <v/>
      </c>
    </row>
    <row r="27" spans="1:14" x14ac:dyDescent="0.15">
      <c r="A27" t="str">
        <f>IF(男子申込一覧表!F31="","",男子申込一覧表!AQ31)</f>
        <v/>
      </c>
      <c r="B27" t="str">
        <f t="shared" ref="B27:B90" si="2">IF(A27="","",0)</f>
        <v/>
      </c>
      <c r="C27" s="82" t="str">
        <f>IF(A27="","",男子申込一覧表!AU31)</f>
        <v/>
      </c>
      <c r="D27" s="82" t="str">
        <f>IF(A27="","",男子申込一覧表!AZ31)</f>
        <v/>
      </c>
      <c r="E27" s="83" t="str">
        <f>IF(A27="","",男子申込一覧表!BX31)</f>
        <v/>
      </c>
      <c r="F27" s="82" t="str">
        <f>IF(A27="","",男子申込一覧表!X31)</f>
        <v/>
      </c>
      <c r="G27" s="82" t="str">
        <f t="shared" si="1"/>
        <v/>
      </c>
      <c r="H27" s="82" t="str">
        <f>IF(A27="","",男子申込一覧表!BD31)</f>
        <v/>
      </c>
      <c r="I27" s="82" t="str">
        <f>IF(A27="","",男子申込一覧表!BE31)</f>
        <v/>
      </c>
      <c r="J27" s="82" t="str">
        <f>IF(A27="","",男子申込一覧表!BI31)</f>
        <v/>
      </c>
      <c r="K27" s="82" t="str">
        <f>IF(A27="","",男子申込一覧表!BG31)</f>
        <v/>
      </c>
      <c r="L27" s="82" t="str">
        <f>IF(A27="","",男子申込一覧表!AV31)</f>
        <v/>
      </c>
      <c r="M27" s="82" t="str">
        <f>IF(A27="","",TRIM(男子申込一覧表!F31)&amp;TRIM(男子申込一覧表!G31))</f>
        <v/>
      </c>
      <c r="N27" s="82" t="str">
        <f>IF(A27="","",男子申込一覧表!AG31)</f>
        <v/>
      </c>
    </row>
    <row r="28" spans="1:14" x14ac:dyDescent="0.15">
      <c r="A28" t="str">
        <f>IF(男子申込一覧表!F32="","",男子申込一覧表!AQ32)</f>
        <v/>
      </c>
      <c r="B28" t="str">
        <f t="shared" si="2"/>
        <v/>
      </c>
      <c r="C28" s="82" t="str">
        <f>IF(A28="","",男子申込一覧表!AU32)</f>
        <v/>
      </c>
      <c r="D28" s="82" t="str">
        <f>IF(A28="","",男子申込一覧表!AZ32)</f>
        <v/>
      </c>
      <c r="E28" s="83" t="str">
        <f>IF(A28="","",男子申込一覧表!BX32)</f>
        <v/>
      </c>
      <c r="F28" s="82" t="str">
        <f>IF(A28="","",男子申込一覧表!X32)</f>
        <v/>
      </c>
      <c r="G28" s="82" t="str">
        <f t="shared" si="1"/>
        <v/>
      </c>
      <c r="H28" s="82" t="str">
        <f>IF(A28="","",男子申込一覧表!BD32)</f>
        <v/>
      </c>
      <c r="I28" s="82" t="str">
        <f>IF(A28="","",男子申込一覧表!BE32)</f>
        <v/>
      </c>
      <c r="J28" s="82" t="str">
        <f>IF(A28="","",男子申込一覧表!BI32)</f>
        <v/>
      </c>
      <c r="K28" s="82" t="str">
        <f>IF(A28="","",男子申込一覧表!BG32)</f>
        <v/>
      </c>
      <c r="L28" s="82" t="str">
        <f>IF(A28="","",男子申込一覧表!AV32)</f>
        <v/>
      </c>
      <c r="M28" s="82" t="str">
        <f>IF(A28="","",TRIM(男子申込一覧表!F32)&amp;TRIM(男子申込一覧表!G32))</f>
        <v/>
      </c>
      <c r="N28" s="82" t="str">
        <f>IF(A28="","",男子申込一覧表!AG32)</f>
        <v/>
      </c>
    </row>
    <row r="29" spans="1:14" x14ac:dyDescent="0.15">
      <c r="A29" t="str">
        <f>IF(男子申込一覧表!F33="","",男子申込一覧表!AQ33)</f>
        <v/>
      </c>
      <c r="B29" t="str">
        <f t="shared" si="2"/>
        <v/>
      </c>
      <c r="C29" s="82" t="str">
        <f>IF(A29="","",男子申込一覧表!AU33)</f>
        <v/>
      </c>
      <c r="D29" s="82" t="str">
        <f>IF(A29="","",男子申込一覧表!AZ33)</f>
        <v/>
      </c>
      <c r="E29" s="83" t="str">
        <f>IF(A29="","",男子申込一覧表!BX33)</f>
        <v/>
      </c>
      <c r="F29" s="82" t="str">
        <f>IF(A29="","",男子申込一覧表!X33)</f>
        <v/>
      </c>
      <c r="G29" s="82" t="str">
        <f t="shared" si="1"/>
        <v/>
      </c>
      <c r="H29" s="82" t="str">
        <f>IF(A29="","",男子申込一覧表!BD33)</f>
        <v/>
      </c>
      <c r="I29" s="82" t="str">
        <f>IF(A29="","",男子申込一覧表!BE33)</f>
        <v/>
      </c>
      <c r="J29" s="82" t="str">
        <f>IF(A29="","",男子申込一覧表!BI33)</f>
        <v/>
      </c>
      <c r="K29" s="82" t="str">
        <f>IF(A29="","",男子申込一覧表!BG33)</f>
        <v/>
      </c>
      <c r="L29" s="82" t="str">
        <f>IF(A29="","",男子申込一覧表!AV33)</f>
        <v/>
      </c>
      <c r="M29" s="82" t="str">
        <f>IF(A29="","",TRIM(男子申込一覧表!F33)&amp;TRIM(男子申込一覧表!G33))</f>
        <v/>
      </c>
      <c r="N29" s="82" t="str">
        <f>IF(A29="","",男子申込一覧表!AG33)</f>
        <v/>
      </c>
    </row>
    <row r="30" spans="1:14" x14ac:dyDescent="0.15">
      <c r="A30" t="str">
        <f>IF(男子申込一覧表!F34="","",男子申込一覧表!AQ34)</f>
        <v/>
      </c>
      <c r="B30" t="str">
        <f t="shared" si="2"/>
        <v/>
      </c>
      <c r="C30" s="82" t="str">
        <f>IF(A30="","",男子申込一覧表!AU34)</f>
        <v/>
      </c>
      <c r="D30" s="82" t="str">
        <f>IF(A30="","",男子申込一覧表!AZ34)</f>
        <v/>
      </c>
      <c r="E30" s="83" t="str">
        <f>IF(A30="","",男子申込一覧表!BX34)</f>
        <v/>
      </c>
      <c r="F30" s="82" t="str">
        <f>IF(A30="","",男子申込一覧表!X34)</f>
        <v/>
      </c>
      <c r="G30" s="82" t="str">
        <f t="shared" si="1"/>
        <v/>
      </c>
      <c r="H30" s="82" t="str">
        <f>IF(A30="","",男子申込一覧表!BD34)</f>
        <v/>
      </c>
      <c r="I30" s="82" t="str">
        <f>IF(A30="","",男子申込一覧表!BE34)</f>
        <v/>
      </c>
      <c r="J30" s="82" t="str">
        <f>IF(A30="","",男子申込一覧表!BI34)</f>
        <v/>
      </c>
      <c r="K30" s="82" t="str">
        <f>IF(A30="","",男子申込一覧表!BG34)</f>
        <v/>
      </c>
      <c r="L30" s="82" t="str">
        <f>IF(A30="","",男子申込一覧表!AV34)</f>
        <v/>
      </c>
      <c r="M30" s="82" t="str">
        <f>IF(A30="","",TRIM(男子申込一覧表!F34)&amp;TRIM(男子申込一覧表!G34))</f>
        <v/>
      </c>
      <c r="N30" s="82" t="str">
        <f>IF(A30="","",男子申込一覧表!AG34)</f>
        <v/>
      </c>
    </row>
    <row r="31" spans="1:14" x14ac:dyDescent="0.15">
      <c r="A31" t="str">
        <f>IF(男子申込一覧表!F35="","",男子申込一覧表!AQ35)</f>
        <v/>
      </c>
      <c r="B31" t="str">
        <f t="shared" si="2"/>
        <v/>
      </c>
      <c r="C31" s="82" t="str">
        <f>IF(A31="","",男子申込一覧表!AU35)</f>
        <v/>
      </c>
      <c r="D31" s="82" t="str">
        <f>IF(A31="","",男子申込一覧表!AZ35)</f>
        <v/>
      </c>
      <c r="E31" s="83" t="str">
        <f>IF(A31="","",男子申込一覧表!BX35)</f>
        <v/>
      </c>
      <c r="F31" s="82" t="str">
        <f>IF(A31="","",男子申込一覧表!X35)</f>
        <v/>
      </c>
      <c r="G31" s="82" t="str">
        <f t="shared" si="1"/>
        <v/>
      </c>
      <c r="H31" s="82" t="str">
        <f>IF(A31="","",男子申込一覧表!BD35)</f>
        <v/>
      </c>
      <c r="I31" s="82" t="str">
        <f>IF(A31="","",男子申込一覧表!BE35)</f>
        <v/>
      </c>
      <c r="J31" s="82" t="str">
        <f>IF(A31="","",男子申込一覧表!BI35)</f>
        <v/>
      </c>
      <c r="K31" s="82" t="str">
        <f>IF(A31="","",男子申込一覧表!BG35)</f>
        <v/>
      </c>
      <c r="L31" s="82" t="str">
        <f>IF(A31="","",男子申込一覧表!AV35)</f>
        <v/>
      </c>
      <c r="M31" s="82" t="str">
        <f>IF(A31="","",TRIM(男子申込一覧表!F35)&amp;TRIM(男子申込一覧表!G35))</f>
        <v/>
      </c>
      <c r="N31" s="82" t="str">
        <f>IF(A31="","",男子申込一覧表!AG35)</f>
        <v/>
      </c>
    </row>
    <row r="32" spans="1:14" x14ac:dyDescent="0.15">
      <c r="A32" t="str">
        <f>IF(男子申込一覧表!F36="","",男子申込一覧表!AQ36)</f>
        <v/>
      </c>
      <c r="B32" t="str">
        <f t="shared" si="2"/>
        <v/>
      </c>
      <c r="C32" s="82" t="str">
        <f>IF(A32="","",男子申込一覧表!AU36)</f>
        <v/>
      </c>
      <c r="D32" s="82" t="str">
        <f>IF(A32="","",男子申込一覧表!AZ36)</f>
        <v/>
      </c>
      <c r="E32" s="83" t="str">
        <f>IF(A32="","",男子申込一覧表!BX36)</f>
        <v/>
      </c>
      <c r="F32" s="82" t="str">
        <f>IF(A32="","",男子申込一覧表!X36)</f>
        <v/>
      </c>
      <c r="G32" s="82" t="str">
        <f t="shared" si="1"/>
        <v/>
      </c>
      <c r="H32" s="82" t="str">
        <f>IF(A32="","",男子申込一覧表!BD36)</f>
        <v/>
      </c>
      <c r="I32" s="82" t="str">
        <f>IF(A32="","",男子申込一覧表!BE36)</f>
        <v/>
      </c>
      <c r="J32" s="82" t="str">
        <f>IF(A32="","",男子申込一覧表!BI36)</f>
        <v/>
      </c>
      <c r="K32" s="82" t="str">
        <f>IF(A32="","",男子申込一覧表!BG36)</f>
        <v/>
      </c>
      <c r="L32" s="82" t="str">
        <f>IF(A32="","",男子申込一覧表!AV36)</f>
        <v/>
      </c>
      <c r="M32" s="82" t="str">
        <f>IF(A32="","",TRIM(男子申込一覧表!F36)&amp;TRIM(男子申込一覧表!G36))</f>
        <v/>
      </c>
      <c r="N32" s="82" t="str">
        <f>IF(A32="","",男子申込一覧表!AG36)</f>
        <v/>
      </c>
    </row>
    <row r="33" spans="1:14" x14ac:dyDescent="0.15">
      <c r="A33" t="str">
        <f>IF(男子申込一覧表!F37="","",男子申込一覧表!AQ37)</f>
        <v/>
      </c>
      <c r="B33" t="str">
        <f t="shared" si="2"/>
        <v/>
      </c>
      <c r="C33" s="82" t="str">
        <f>IF(A33="","",男子申込一覧表!AU37)</f>
        <v/>
      </c>
      <c r="D33" s="82" t="str">
        <f>IF(A33="","",男子申込一覧表!AZ37)</f>
        <v/>
      </c>
      <c r="E33" s="83" t="str">
        <f>IF(A33="","",男子申込一覧表!BX37)</f>
        <v/>
      </c>
      <c r="F33" s="82" t="str">
        <f>IF(A33="","",男子申込一覧表!X37)</f>
        <v/>
      </c>
      <c r="G33" s="82" t="str">
        <f t="shared" si="1"/>
        <v/>
      </c>
      <c r="H33" s="82" t="str">
        <f>IF(A33="","",男子申込一覧表!BD37)</f>
        <v/>
      </c>
      <c r="I33" s="82" t="str">
        <f>IF(A33="","",男子申込一覧表!BE37)</f>
        <v/>
      </c>
      <c r="J33" s="82" t="str">
        <f>IF(A33="","",男子申込一覧表!BI37)</f>
        <v/>
      </c>
      <c r="K33" s="82" t="str">
        <f>IF(A33="","",男子申込一覧表!BG37)</f>
        <v/>
      </c>
      <c r="L33" s="82" t="str">
        <f>IF(A33="","",男子申込一覧表!AV37)</f>
        <v/>
      </c>
      <c r="M33" s="82" t="str">
        <f>IF(A33="","",TRIM(男子申込一覧表!F37)&amp;TRIM(男子申込一覧表!G37))</f>
        <v/>
      </c>
      <c r="N33" s="82" t="str">
        <f>IF(A33="","",男子申込一覧表!AG37)</f>
        <v/>
      </c>
    </row>
    <row r="34" spans="1:14" x14ac:dyDescent="0.15">
      <c r="A34" t="str">
        <f>IF(男子申込一覧表!F38="","",男子申込一覧表!AQ38)</f>
        <v/>
      </c>
      <c r="B34" t="str">
        <f t="shared" si="2"/>
        <v/>
      </c>
      <c r="C34" s="82" t="str">
        <f>IF(A34="","",男子申込一覧表!AU38)</f>
        <v/>
      </c>
      <c r="D34" s="82" t="str">
        <f>IF(A34="","",男子申込一覧表!AZ38)</f>
        <v/>
      </c>
      <c r="E34" s="83" t="str">
        <f>IF(A34="","",男子申込一覧表!BX38)</f>
        <v/>
      </c>
      <c r="F34" s="82" t="str">
        <f>IF(A34="","",男子申込一覧表!X38)</f>
        <v/>
      </c>
      <c r="G34" s="82" t="str">
        <f t="shared" si="1"/>
        <v/>
      </c>
      <c r="H34" s="82" t="str">
        <f>IF(A34="","",男子申込一覧表!BD38)</f>
        <v/>
      </c>
      <c r="I34" s="82" t="str">
        <f>IF(A34="","",男子申込一覧表!BE38)</f>
        <v/>
      </c>
      <c r="J34" s="82" t="str">
        <f>IF(A34="","",男子申込一覧表!BI38)</f>
        <v/>
      </c>
      <c r="K34" s="82" t="str">
        <f>IF(A34="","",男子申込一覧表!BG38)</f>
        <v/>
      </c>
      <c r="L34" s="82" t="str">
        <f>IF(A34="","",男子申込一覧表!AV38)</f>
        <v/>
      </c>
      <c r="M34" s="82" t="str">
        <f>IF(A34="","",TRIM(男子申込一覧表!F38)&amp;TRIM(男子申込一覧表!G38))</f>
        <v/>
      </c>
      <c r="N34" s="82" t="str">
        <f>IF(A34="","",男子申込一覧表!AG38)</f>
        <v/>
      </c>
    </row>
    <row r="35" spans="1:14" x14ac:dyDescent="0.15">
      <c r="A35" t="str">
        <f>IF(男子申込一覧表!F39="","",男子申込一覧表!AQ39)</f>
        <v/>
      </c>
      <c r="B35" t="str">
        <f t="shared" si="2"/>
        <v/>
      </c>
      <c r="C35" s="82" t="str">
        <f>IF(A35="","",男子申込一覧表!AU39)</f>
        <v/>
      </c>
      <c r="D35" s="82" t="str">
        <f>IF(A35="","",男子申込一覧表!AZ39)</f>
        <v/>
      </c>
      <c r="E35" s="83" t="str">
        <f>IF(A35="","",男子申込一覧表!BX39)</f>
        <v/>
      </c>
      <c r="F35" s="82" t="str">
        <f>IF(A35="","",男子申込一覧表!X39)</f>
        <v/>
      </c>
      <c r="G35" s="82" t="str">
        <f t="shared" si="1"/>
        <v/>
      </c>
      <c r="H35" s="82" t="str">
        <f>IF(A35="","",男子申込一覧表!BD39)</f>
        <v/>
      </c>
      <c r="I35" s="82" t="str">
        <f>IF(A35="","",男子申込一覧表!BE39)</f>
        <v/>
      </c>
      <c r="J35" s="82" t="str">
        <f>IF(A35="","",男子申込一覧表!BI39)</f>
        <v/>
      </c>
      <c r="K35" s="82" t="str">
        <f>IF(A35="","",男子申込一覧表!BG39)</f>
        <v/>
      </c>
      <c r="L35" s="82" t="str">
        <f>IF(A35="","",男子申込一覧表!AV39)</f>
        <v/>
      </c>
      <c r="M35" s="82" t="str">
        <f>IF(A35="","",TRIM(男子申込一覧表!F39)&amp;TRIM(男子申込一覧表!G39))</f>
        <v/>
      </c>
      <c r="N35" s="82" t="str">
        <f>IF(A35="","",男子申込一覧表!AG39)</f>
        <v/>
      </c>
    </row>
    <row r="36" spans="1:14" x14ac:dyDescent="0.15">
      <c r="A36" t="str">
        <f>IF(男子申込一覧表!F40="","",男子申込一覧表!AQ40)</f>
        <v/>
      </c>
      <c r="B36" t="str">
        <f t="shared" si="2"/>
        <v/>
      </c>
      <c r="C36" s="82" t="str">
        <f>IF(A36="","",男子申込一覧表!AU40)</f>
        <v/>
      </c>
      <c r="D36" s="82" t="str">
        <f>IF(A36="","",男子申込一覧表!AZ40)</f>
        <v/>
      </c>
      <c r="E36" s="83" t="str">
        <f>IF(A36="","",男子申込一覧表!BX40)</f>
        <v/>
      </c>
      <c r="F36" s="82" t="str">
        <f>IF(A36="","",男子申込一覧表!X40)</f>
        <v/>
      </c>
      <c r="G36" s="82" t="str">
        <f t="shared" si="1"/>
        <v/>
      </c>
      <c r="H36" s="82" t="str">
        <f>IF(A36="","",男子申込一覧表!BD40)</f>
        <v/>
      </c>
      <c r="I36" s="82" t="str">
        <f>IF(A36="","",男子申込一覧表!BE40)</f>
        <v/>
      </c>
      <c r="J36" s="82" t="str">
        <f>IF(A36="","",男子申込一覧表!BI40)</f>
        <v/>
      </c>
      <c r="K36" s="82" t="str">
        <f>IF(A36="","",男子申込一覧表!BG40)</f>
        <v/>
      </c>
      <c r="L36" s="82" t="str">
        <f>IF(A36="","",男子申込一覧表!AV40)</f>
        <v/>
      </c>
      <c r="M36" s="82" t="str">
        <f>IF(A36="","",TRIM(男子申込一覧表!F40)&amp;TRIM(男子申込一覧表!G40))</f>
        <v/>
      </c>
      <c r="N36" s="82" t="str">
        <f>IF(A36="","",男子申込一覧表!AG40)</f>
        <v/>
      </c>
    </row>
    <row r="37" spans="1:14" x14ac:dyDescent="0.15">
      <c r="A37" t="str">
        <f>IF(男子申込一覧表!F41="","",男子申込一覧表!AQ41)</f>
        <v/>
      </c>
      <c r="B37" t="str">
        <f t="shared" si="2"/>
        <v/>
      </c>
      <c r="C37" s="82" t="str">
        <f>IF(A37="","",男子申込一覧表!AU41)</f>
        <v/>
      </c>
      <c r="D37" s="82" t="str">
        <f>IF(A37="","",男子申込一覧表!AZ41)</f>
        <v/>
      </c>
      <c r="E37" s="83" t="str">
        <f>IF(A37="","",男子申込一覧表!BX41)</f>
        <v/>
      </c>
      <c r="F37" s="82" t="str">
        <f>IF(A37="","",男子申込一覧表!X41)</f>
        <v/>
      </c>
      <c r="G37" s="82" t="str">
        <f t="shared" si="1"/>
        <v/>
      </c>
      <c r="H37" s="82" t="str">
        <f>IF(A37="","",男子申込一覧表!BD41)</f>
        <v/>
      </c>
      <c r="I37" s="82" t="str">
        <f>IF(A37="","",男子申込一覧表!BE41)</f>
        <v/>
      </c>
      <c r="J37" s="82" t="str">
        <f>IF(A37="","",男子申込一覧表!BI41)</f>
        <v/>
      </c>
      <c r="K37" s="82" t="str">
        <f>IF(A37="","",男子申込一覧表!BG41)</f>
        <v/>
      </c>
      <c r="L37" s="82" t="str">
        <f>IF(A37="","",男子申込一覧表!AV41)</f>
        <v/>
      </c>
      <c r="M37" s="82" t="str">
        <f>IF(A37="","",TRIM(男子申込一覧表!F41)&amp;TRIM(男子申込一覧表!G41))</f>
        <v/>
      </c>
      <c r="N37" s="82" t="str">
        <f>IF(A37="","",男子申込一覧表!AG41)</f>
        <v/>
      </c>
    </row>
    <row r="38" spans="1:14" x14ac:dyDescent="0.15">
      <c r="A38" t="str">
        <f>IF(男子申込一覧表!F42="","",男子申込一覧表!AQ42)</f>
        <v/>
      </c>
      <c r="B38" t="str">
        <f t="shared" si="2"/>
        <v/>
      </c>
      <c r="C38" s="82" t="str">
        <f>IF(A38="","",男子申込一覧表!AU42)</f>
        <v/>
      </c>
      <c r="D38" s="82" t="str">
        <f>IF(A38="","",男子申込一覧表!AZ42)</f>
        <v/>
      </c>
      <c r="E38" s="83" t="str">
        <f>IF(A38="","",男子申込一覧表!BX42)</f>
        <v/>
      </c>
      <c r="F38" s="82" t="str">
        <f>IF(A38="","",男子申込一覧表!X42)</f>
        <v/>
      </c>
      <c r="G38" s="82" t="str">
        <f t="shared" si="1"/>
        <v/>
      </c>
      <c r="H38" s="82" t="str">
        <f>IF(A38="","",男子申込一覧表!BD42)</f>
        <v/>
      </c>
      <c r="I38" s="82" t="str">
        <f>IF(A38="","",男子申込一覧表!BE42)</f>
        <v/>
      </c>
      <c r="J38" s="82" t="str">
        <f>IF(A38="","",男子申込一覧表!BI42)</f>
        <v/>
      </c>
      <c r="K38" s="82" t="str">
        <f>IF(A38="","",男子申込一覧表!BG42)</f>
        <v/>
      </c>
      <c r="L38" s="82" t="str">
        <f>IF(A38="","",男子申込一覧表!AV42)</f>
        <v/>
      </c>
      <c r="M38" s="82" t="str">
        <f>IF(A38="","",TRIM(男子申込一覧表!F42)&amp;TRIM(男子申込一覧表!G42))</f>
        <v/>
      </c>
      <c r="N38" s="82" t="str">
        <f>IF(A38="","",男子申込一覧表!AG42)</f>
        <v/>
      </c>
    </row>
    <row r="39" spans="1:14" x14ac:dyDescent="0.15">
      <c r="A39" t="str">
        <f>IF(男子申込一覧表!F43="","",男子申込一覧表!AQ43)</f>
        <v/>
      </c>
      <c r="B39" t="str">
        <f t="shared" si="2"/>
        <v/>
      </c>
      <c r="C39" s="82" t="str">
        <f>IF(A39="","",男子申込一覧表!AU43)</f>
        <v/>
      </c>
      <c r="D39" s="82" t="str">
        <f>IF(A39="","",男子申込一覧表!AZ43)</f>
        <v/>
      </c>
      <c r="E39" s="83" t="str">
        <f>IF(A39="","",男子申込一覧表!BX43)</f>
        <v/>
      </c>
      <c r="F39" s="82" t="str">
        <f>IF(A39="","",男子申込一覧表!X43)</f>
        <v/>
      </c>
      <c r="G39" s="82" t="str">
        <f t="shared" si="1"/>
        <v/>
      </c>
      <c r="H39" s="82" t="str">
        <f>IF(A39="","",男子申込一覧表!BD43)</f>
        <v/>
      </c>
      <c r="I39" s="82" t="str">
        <f>IF(A39="","",男子申込一覧表!BE43)</f>
        <v/>
      </c>
      <c r="J39" s="82" t="str">
        <f>IF(A39="","",男子申込一覧表!BI43)</f>
        <v/>
      </c>
      <c r="K39" s="82" t="str">
        <f>IF(A39="","",男子申込一覧表!BG43)</f>
        <v/>
      </c>
      <c r="L39" s="82" t="str">
        <f>IF(A39="","",男子申込一覧表!AV43)</f>
        <v/>
      </c>
      <c r="M39" s="82" t="str">
        <f>IF(A39="","",TRIM(男子申込一覧表!F43)&amp;TRIM(男子申込一覧表!G43))</f>
        <v/>
      </c>
      <c r="N39" s="82" t="str">
        <f>IF(A39="","",男子申込一覧表!AG43)</f>
        <v/>
      </c>
    </row>
    <row r="40" spans="1:14" x14ac:dyDescent="0.15">
      <c r="A40" t="str">
        <f>IF(男子申込一覧表!F44="","",男子申込一覧表!AQ44)</f>
        <v/>
      </c>
      <c r="B40" t="str">
        <f t="shared" si="2"/>
        <v/>
      </c>
      <c r="C40" s="82" t="str">
        <f>IF(A40="","",男子申込一覧表!AU44)</f>
        <v/>
      </c>
      <c r="D40" s="82" t="str">
        <f>IF(A40="","",男子申込一覧表!AZ44)</f>
        <v/>
      </c>
      <c r="E40" s="83" t="str">
        <f>IF(A40="","",男子申込一覧表!BX44)</f>
        <v/>
      </c>
      <c r="F40" s="82" t="str">
        <f>IF(A40="","",男子申込一覧表!X44)</f>
        <v/>
      </c>
      <c r="G40" s="82" t="str">
        <f t="shared" si="1"/>
        <v/>
      </c>
      <c r="H40" s="82" t="str">
        <f>IF(A40="","",男子申込一覧表!BD44)</f>
        <v/>
      </c>
      <c r="I40" s="82" t="str">
        <f>IF(A40="","",男子申込一覧表!BE44)</f>
        <v/>
      </c>
      <c r="J40" s="82" t="str">
        <f>IF(A40="","",男子申込一覧表!BI44)</f>
        <v/>
      </c>
      <c r="K40" s="82" t="str">
        <f>IF(A40="","",男子申込一覧表!BG44)</f>
        <v/>
      </c>
      <c r="L40" s="82" t="str">
        <f>IF(A40="","",男子申込一覧表!AV44)</f>
        <v/>
      </c>
      <c r="M40" s="82" t="str">
        <f>IF(A40="","",TRIM(男子申込一覧表!F44)&amp;TRIM(男子申込一覧表!G44))</f>
        <v/>
      </c>
      <c r="N40" s="82" t="str">
        <f>IF(A40="","",男子申込一覧表!AG44)</f>
        <v/>
      </c>
    </row>
    <row r="41" spans="1:14" x14ac:dyDescent="0.15">
      <c r="A41" t="str">
        <f>IF(男子申込一覧表!F45="","",男子申込一覧表!AQ45)</f>
        <v/>
      </c>
      <c r="B41" t="str">
        <f t="shared" si="2"/>
        <v/>
      </c>
      <c r="C41" s="82" t="str">
        <f>IF(A41="","",男子申込一覧表!AU45)</f>
        <v/>
      </c>
      <c r="D41" s="82" t="str">
        <f>IF(A41="","",男子申込一覧表!AZ45)</f>
        <v/>
      </c>
      <c r="E41" s="83" t="str">
        <f>IF(A41="","",男子申込一覧表!BX45)</f>
        <v/>
      </c>
      <c r="F41" s="82" t="str">
        <f>IF(A41="","",男子申込一覧表!X45)</f>
        <v/>
      </c>
      <c r="G41" s="82" t="str">
        <f t="shared" si="1"/>
        <v/>
      </c>
      <c r="H41" s="82" t="str">
        <f>IF(A41="","",男子申込一覧表!BD45)</f>
        <v/>
      </c>
      <c r="I41" s="82" t="str">
        <f>IF(A41="","",男子申込一覧表!BE45)</f>
        <v/>
      </c>
      <c r="J41" s="82" t="str">
        <f>IF(A41="","",男子申込一覧表!BI45)</f>
        <v/>
      </c>
      <c r="K41" s="82" t="str">
        <f>IF(A41="","",男子申込一覧表!BG45)</f>
        <v/>
      </c>
      <c r="L41" s="82" t="str">
        <f>IF(A41="","",男子申込一覧表!AV45)</f>
        <v/>
      </c>
      <c r="M41" s="82" t="str">
        <f>IF(A41="","",TRIM(男子申込一覧表!F45)&amp;TRIM(男子申込一覧表!G45))</f>
        <v/>
      </c>
      <c r="N41" s="82" t="str">
        <f>IF(A41="","",男子申込一覧表!AG45)</f>
        <v/>
      </c>
    </row>
    <row r="42" spans="1:14" x14ac:dyDescent="0.15">
      <c r="A42" t="str">
        <f>IF(男子申込一覧表!F46="","",男子申込一覧表!AQ46)</f>
        <v/>
      </c>
      <c r="B42" t="str">
        <f t="shared" si="2"/>
        <v/>
      </c>
      <c r="C42" s="82" t="str">
        <f>IF(A42="","",男子申込一覧表!AU46)</f>
        <v/>
      </c>
      <c r="D42" s="82" t="str">
        <f>IF(A42="","",男子申込一覧表!AZ46)</f>
        <v/>
      </c>
      <c r="E42" s="83" t="str">
        <f>IF(A42="","",男子申込一覧表!BX46)</f>
        <v/>
      </c>
      <c r="F42" s="82" t="str">
        <f>IF(A42="","",男子申込一覧表!X46)</f>
        <v/>
      </c>
      <c r="G42" s="82" t="str">
        <f t="shared" si="1"/>
        <v/>
      </c>
      <c r="H42" s="82" t="str">
        <f>IF(A42="","",男子申込一覧表!BD46)</f>
        <v/>
      </c>
      <c r="I42" s="82" t="str">
        <f>IF(A42="","",男子申込一覧表!BE46)</f>
        <v/>
      </c>
      <c r="J42" s="82" t="str">
        <f>IF(A42="","",男子申込一覧表!BI46)</f>
        <v/>
      </c>
      <c r="K42" s="82" t="str">
        <f>IF(A42="","",男子申込一覧表!BG46)</f>
        <v/>
      </c>
      <c r="L42" s="82" t="str">
        <f>IF(A42="","",男子申込一覧表!AV46)</f>
        <v/>
      </c>
      <c r="M42" s="82" t="str">
        <f>IF(A42="","",TRIM(男子申込一覧表!F46)&amp;TRIM(男子申込一覧表!G46))</f>
        <v/>
      </c>
      <c r="N42" s="82" t="str">
        <f>IF(A42="","",男子申込一覧表!AG46)</f>
        <v/>
      </c>
    </row>
    <row r="43" spans="1:14" x14ac:dyDescent="0.15">
      <c r="A43" t="str">
        <f>IF(男子申込一覧表!F47="","",男子申込一覧表!AQ47)</f>
        <v/>
      </c>
      <c r="B43" t="str">
        <f t="shared" si="2"/>
        <v/>
      </c>
      <c r="C43" s="82" t="str">
        <f>IF(A43="","",男子申込一覧表!AU47)</f>
        <v/>
      </c>
      <c r="D43" s="82" t="str">
        <f>IF(A43="","",男子申込一覧表!AZ47)</f>
        <v/>
      </c>
      <c r="E43" s="83" t="str">
        <f>IF(A43="","",男子申込一覧表!BX47)</f>
        <v/>
      </c>
      <c r="F43" s="82" t="str">
        <f>IF(A43="","",男子申込一覧表!X47)</f>
        <v/>
      </c>
      <c r="G43" s="82" t="str">
        <f t="shared" si="1"/>
        <v/>
      </c>
      <c r="H43" s="82" t="str">
        <f>IF(A43="","",男子申込一覧表!BD47)</f>
        <v/>
      </c>
      <c r="I43" s="82" t="str">
        <f>IF(A43="","",男子申込一覧表!BE47)</f>
        <v/>
      </c>
      <c r="J43" s="82" t="str">
        <f>IF(A43="","",男子申込一覧表!BI47)</f>
        <v/>
      </c>
      <c r="K43" s="82" t="str">
        <f>IF(A43="","",男子申込一覧表!BG47)</f>
        <v/>
      </c>
      <c r="L43" s="82" t="str">
        <f>IF(A43="","",男子申込一覧表!AV47)</f>
        <v/>
      </c>
      <c r="M43" s="82" t="str">
        <f>IF(A43="","",TRIM(男子申込一覧表!F47)&amp;TRIM(男子申込一覧表!G47))</f>
        <v/>
      </c>
      <c r="N43" s="82" t="str">
        <f>IF(A43="","",男子申込一覧表!AG47)</f>
        <v/>
      </c>
    </row>
    <row r="44" spans="1:14" x14ac:dyDescent="0.15">
      <c r="A44" t="str">
        <f>IF(男子申込一覧表!F48="","",男子申込一覧表!AQ48)</f>
        <v/>
      </c>
      <c r="B44" t="str">
        <f t="shared" si="2"/>
        <v/>
      </c>
      <c r="C44" s="82" t="str">
        <f>IF(A44="","",男子申込一覧表!AU48)</f>
        <v/>
      </c>
      <c r="D44" s="82" t="str">
        <f>IF(A44="","",男子申込一覧表!AZ48)</f>
        <v/>
      </c>
      <c r="E44" s="83" t="str">
        <f>IF(A44="","",男子申込一覧表!BX48)</f>
        <v/>
      </c>
      <c r="F44" s="82" t="str">
        <f>IF(A44="","",男子申込一覧表!X48)</f>
        <v/>
      </c>
      <c r="G44" s="82" t="str">
        <f t="shared" si="1"/>
        <v/>
      </c>
      <c r="H44" s="82" t="str">
        <f>IF(A44="","",男子申込一覧表!BD48)</f>
        <v/>
      </c>
      <c r="I44" s="82" t="str">
        <f>IF(A44="","",男子申込一覧表!BE48)</f>
        <v/>
      </c>
      <c r="J44" s="82" t="str">
        <f>IF(A44="","",男子申込一覧表!BI48)</f>
        <v/>
      </c>
      <c r="K44" s="82" t="str">
        <f>IF(A44="","",男子申込一覧表!BG48)</f>
        <v/>
      </c>
      <c r="L44" s="82" t="str">
        <f>IF(A44="","",男子申込一覧表!AV48)</f>
        <v/>
      </c>
      <c r="M44" s="82" t="str">
        <f>IF(A44="","",TRIM(男子申込一覧表!F48)&amp;TRIM(男子申込一覧表!G48))</f>
        <v/>
      </c>
      <c r="N44" s="82" t="str">
        <f>IF(A44="","",男子申込一覧表!AG48)</f>
        <v/>
      </c>
    </row>
    <row r="45" spans="1:14" x14ac:dyDescent="0.15">
      <c r="A45" t="str">
        <f>IF(男子申込一覧表!F49="","",男子申込一覧表!AQ49)</f>
        <v/>
      </c>
      <c r="B45" t="str">
        <f t="shared" si="2"/>
        <v/>
      </c>
      <c r="C45" s="82" t="str">
        <f>IF(A45="","",男子申込一覧表!AU49)</f>
        <v/>
      </c>
      <c r="D45" s="82" t="str">
        <f>IF(A45="","",男子申込一覧表!AZ49)</f>
        <v/>
      </c>
      <c r="E45" s="83" t="str">
        <f>IF(A45="","",男子申込一覧表!BX49)</f>
        <v/>
      </c>
      <c r="F45" s="82" t="str">
        <f>IF(A45="","",男子申込一覧表!X49)</f>
        <v/>
      </c>
      <c r="G45" s="82" t="str">
        <f t="shared" si="1"/>
        <v/>
      </c>
      <c r="H45" s="82" t="str">
        <f>IF(A45="","",男子申込一覧表!BD49)</f>
        <v/>
      </c>
      <c r="I45" s="82" t="str">
        <f>IF(A45="","",男子申込一覧表!BE49)</f>
        <v/>
      </c>
      <c r="J45" s="82" t="str">
        <f>IF(A45="","",男子申込一覧表!BI49)</f>
        <v/>
      </c>
      <c r="K45" s="82" t="str">
        <f>IF(A45="","",男子申込一覧表!BG49)</f>
        <v/>
      </c>
      <c r="L45" s="82" t="str">
        <f>IF(A45="","",男子申込一覧表!AV49)</f>
        <v/>
      </c>
      <c r="M45" s="82" t="str">
        <f>IF(A45="","",TRIM(男子申込一覧表!F49)&amp;TRIM(男子申込一覧表!G49))</f>
        <v/>
      </c>
      <c r="N45" s="82" t="str">
        <f>IF(A45="","",男子申込一覧表!AG49)</f>
        <v/>
      </c>
    </row>
    <row r="46" spans="1:14" x14ac:dyDescent="0.15">
      <c r="A46" t="str">
        <f>IF(男子申込一覧表!F50="","",男子申込一覧表!AQ50)</f>
        <v/>
      </c>
      <c r="B46" t="str">
        <f t="shared" si="2"/>
        <v/>
      </c>
      <c r="C46" s="82" t="str">
        <f>IF(A46="","",男子申込一覧表!AU50)</f>
        <v/>
      </c>
      <c r="D46" s="82" t="str">
        <f>IF(A46="","",男子申込一覧表!AZ50)</f>
        <v/>
      </c>
      <c r="E46" s="83" t="str">
        <f>IF(A46="","",男子申込一覧表!BX50)</f>
        <v/>
      </c>
      <c r="F46" s="82" t="str">
        <f>IF(A46="","",男子申込一覧表!X50)</f>
        <v/>
      </c>
      <c r="G46" s="82" t="str">
        <f t="shared" si="1"/>
        <v/>
      </c>
      <c r="H46" s="82" t="str">
        <f>IF(A46="","",男子申込一覧表!BD50)</f>
        <v/>
      </c>
      <c r="I46" s="82" t="str">
        <f>IF(A46="","",男子申込一覧表!BE50)</f>
        <v/>
      </c>
      <c r="J46" s="82" t="str">
        <f>IF(A46="","",男子申込一覧表!BI50)</f>
        <v/>
      </c>
      <c r="K46" s="82" t="str">
        <f>IF(A46="","",男子申込一覧表!BG50)</f>
        <v/>
      </c>
      <c r="L46" s="82" t="str">
        <f>IF(A46="","",男子申込一覧表!AV50)</f>
        <v/>
      </c>
      <c r="M46" s="82" t="str">
        <f>IF(A46="","",TRIM(男子申込一覧表!F50)&amp;TRIM(男子申込一覧表!G50))</f>
        <v/>
      </c>
      <c r="N46" s="82" t="str">
        <f>IF(A46="","",男子申込一覧表!AG50)</f>
        <v/>
      </c>
    </row>
    <row r="47" spans="1:14" x14ac:dyDescent="0.15">
      <c r="A47" t="str">
        <f>IF(男子申込一覧表!F51="","",男子申込一覧表!AQ51)</f>
        <v/>
      </c>
      <c r="B47" t="str">
        <f t="shared" si="2"/>
        <v/>
      </c>
      <c r="C47" s="82" t="str">
        <f>IF(A47="","",男子申込一覧表!AU51)</f>
        <v/>
      </c>
      <c r="D47" s="82" t="str">
        <f>IF(A47="","",男子申込一覧表!AZ51)</f>
        <v/>
      </c>
      <c r="E47" s="83" t="str">
        <f>IF(A47="","",男子申込一覧表!BX51)</f>
        <v/>
      </c>
      <c r="F47" s="82" t="str">
        <f>IF(A47="","",男子申込一覧表!X51)</f>
        <v/>
      </c>
      <c r="G47" s="82" t="str">
        <f t="shared" si="1"/>
        <v/>
      </c>
      <c r="H47" s="82" t="str">
        <f>IF(A47="","",男子申込一覧表!BD51)</f>
        <v/>
      </c>
      <c r="I47" s="82" t="str">
        <f>IF(A47="","",男子申込一覧表!BE51)</f>
        <v/>
      </c>
      <c r="J47" s="82" t="str">
        <f>IF(A47="","",男子申込一覧表!BI51)</f>
        <v/>
      </c>
      <c r="K47" s="82" t="str">
        <f>IF(A47="","",男子申込一覧表!BG51)</f>
        <v/>
      </c>
      <c r="L47" s="82" t="str">
        <f>IF(A47="","",男子申込一覧表!AV51)</f>
        <v/>
      </c>
      <c r="M47" s="82" t="str">
        <f>IF(A47="","",TRIM(男子申込一覧表!F51)&amp;TRIM(男子申込一覧表!G51))</f>
        <v/>
      </c>
      <c r="N47" s="82" t="str">
        <f>IF(A47="","",男子申込一覧表!AG51)</f>
        <v/>
      </c>
    </row>
    <row r="48" spans="1:14" x14ac:dyDescent="0.15">
      <c r="A48" t="str">
        <f>IF(男子申込一覧表!F52="","",男子申込一覧表!AQ52)</f>
        <v/>
      </c>
      <c r="B48" t="str">
        <f t="shared" si="2"/>
        <v/>
      </c>
      <c r="C48" s="82" t="str">
        <f>IF(A48="","",男子申込一覧表!AU52)</f>
        <v/>
      </c>
      <c r="D48" s="82" t="str">
        <f>IF(A48="","",男子申込一覧表!AZ52)</f>
        <v/>
      </c>
      <c r="E48" s="83" t="str">
        <f>IF(A48="","",男子申込一覧表!BX52)</f>
        <v/>
      </c>
      <c r="F48" s="82" t="str">
        <f>IF(A48="","",男子申込一覧表!X52)</f>
        <v/>
      </c>
      <c r="G48" s="82" t="str">
        <f t="shared" si="1"/>
        <v/>
      </c>
      <c r="H48" s="82" t="str">
        <f>IF(A48="","",男子申込一覧表!BD52)</f>
        <v/>
      </c>
      <c r="I48" s="82" t="str">
        <f>IF(A48="","",男子申込一覧表!BE52)</f>
        <v/>
      </c>
      <c r="J48" s="82" t="str">
        <f>IF(A48="","",男子申込一覧表!BI52)</f>
        <v/>
      </c>
      <c r="K48" s="82" t="str">
        <f>IF(A48="","",男子申込一覧表!BG52)</f>
        <v/>
      </c>
      <c r="L48" s="82" t="str">
        <f>IF(A48="","",男子申込一覧表!AV52)</f>
        <v/>
      </c>
      <c r="M48" s="82" t="str">
        <f>IF(A48="","",TRIM(男子申込一覧表!F52)&amp;TRIM(男子申込一覧表!G52))</f>
        <v/>
      </c>
      <c r="N48" s="82" t="str">
        <f>IF(A48="","",男子申込一覧表!AG52)</f>
        <v/>
      </c>
    </row>
    <row r="49" spans="1:14" x14ac:dyDescent="0.15">
      <c r="A49" t="str">
        <f>IF(男子申込一覧表!F53="","",男子申込一覧表!AQ53)</f>
        <v/>
      </c>
      <c r="B49" t="str">
        <f t="shared" si="2"/>
        <v/>
      </c>
      <c r="C49" s="82" t="str">
        <f>IF(A49="","",男子申込一覧表!AU53)</f>
        <v/>
      </c>
      <c r="D49" s="82" t="str">
        <f>IF(A49="","",男子申込一覧表!AZ53)</f>
        <v/>
      </c>
      <c r="E49" s="83" t="str">
        <f>IF(A49="","",男子申込一覧表!BX53)</f>
        <v/>
      </c>
      <c r="F49" s="82" t="str">
        <f>IF(A49="","",男子申込一覧表!X53)</f>
        <v/>
      </c>
      <c r="G49" s="82" t="str">
        <f t="shared" si="1"/>
        <v/>
      </c>
      <c r="H49" s="82" t="str">
        <f>IF(A49="","",男子申込一覧表!BD53)</f>
        <v/>
      </c>
      <c r="I49" s="82" t="str">
        <f>IF(A49="","",男子申込一覧表!BE53)</f>
        <v/>
      </c>
      <c r="J49" s="82" t="str">
        <f>IF(A49="","",男子申込一覧表!BI53)</f>
        <v/>
      </c>
      <c r="K49" s="82" t="str">
        <f>IF(A49="","",男子申込一覧表!BG53)</f>
        <v/>
      </c>
      <c r="L49" s="82" t="str">
        <f>IF(A49="","",男子申込一覧表!AV53)</f>
        <v/>
      </c>
      <c r="M49" s="82" t="str">
        <f>IF(A49="","",TRIM(男子申込一覧表!F53)&amp;TRIM(男子申込一覧表!G53))</f>
        <v/>
      </c>
      <c r="N49" s="82" t="str">
        <f>IF(A49="","",男子申込一覧表!AG53)</f>
        <v/>
      </c>
    </row>
    <row r="50" spans="1:14" x14ac:dyDescent="0.15">
      <c r="A50" t="str">
        <f>IF(男子申込一覧表!F54="","",男子申込一覧表!AQ54)</f>
        <v/>
      </c>
      <c r="B50" t="str">
        <f t="shared" si="2"/>
        <v/>
      </c>
      <c r="C50" s="82" t="str">
        <f>IF(A50="","",男子申込一覧表!AU54)</f>
        <v/>
      </c>
      <c r="D50" s="82" t="str">
        <f>IF(A50="","",男子申込一覧表!AZ54)</f>
        <v/>
      </c>
      <c r="E50" s="83" t="str">
        <f>IF(A50="","",男子申込一覧表!BX54)</f>
        <v/>
      </c>
      <c r="F50" s="82" t="str">
        <f>IF(A50="","",男子申込一覧表!X54)</f>
        <v/>
      </c>
      <c r="G50" s="82" t="str">
        <f t="shared" si="1"/>
        <v/>
      </c>
      <c r="H50" s="82" t="str">
        <f>IF(A50="","",男子申込一覧表!BD54)</f>
        <v/>
      </c>
      <c r="I50" s="82" t="str">
        <f>IF(A50="","",男子申込一覧表!BE54)</f>
        <v/>
      </c>
      <c r="J50" s="82" t="str">
        <f>IF(A50="","",男子申込一覧表!BI54)</f>
        <v/>
      </c>
      <c r="K50" s="82" t="str">
        <f>IF(A50="","",男子申込一覧表!BG54)</f>
        <v/>
      </c>
      <c r="L50" s="82" t="str">
        <f>IF(A50="","",男子申込一覧表!AV54)</f>
        <v/>
      </c>
      <c r="M50" s="82" t="str">
        <f>IF(A50="","",TRIM(男子申込一覧表!F54)&amp;TRIM(男子申込一覧表!G54))</f>
        <v/>
      </c>
      <c r="N50" s="82" t="str">
        <f>IF(A50="","",男子申込一覧表!AG54)</f>
        <v/>
      </c>
    </row>
    <row r="51" spans="1:14" x14ac:dyDescent="0.15">
      <c r="A51" t="str">
        <f>IF(男子申込一覧表!F55="","",男子申込一覧表!AQ55)</f>
        <v/>
      </c>
      <c r="B51" t="str">
        <f t="shared" si="2"/>
        <v/>
      </c>
      <c r="C51" s="82" t="str">
        <f>IF(A51="","",男子申込一覧表!AU55)</f>
        <v/>
      </c>
      <c r="D51" s="82" t="str">
        <f>IF(A51="","",男子申込一覧表!AZ55)</f>
        <v/>
      </c>
      <c r="E51" s="83" t="str">
        <f>IF(A51="","",男子申込一覧表!BX55)</f>
        <v/>
      </c>
      <c r="F51" s="82" t="str">
        <f>IF(A51="","",男子申込一覧表!X55)</f>
        <v/>
      </c>
      <c r="G51" s="82" t="str">
        <f t="shared" si="1"/>
        <v/>
      </c>
      <c r="H51" s="82" t="str">
        <f>IF(A51="","",男子申込一覧表!BD55)</f>
        <v/>
      </c>
      <c r="I51" s="82" t="str">
        <f>IF(A51="","",男子申込一覧表!BE55)</f>
        <v/>
      </c>
      <c r="J51" s="82" t="str">
        <f>IF(A51="","",男子申込一覧表!BI55)</f>
        <v/>
      </c>
      <c r="K51" s="82" t="str">
        <f>IF(A51="","",男子申込一覧表!BG55)</f>
        <v/>
      </c>
      <c r="L51" s="82" t="str">
        <f>IF(A51="","",男子申込一覧表!AV55)</f>
        <v/>
      </c>
      <c r="M51" s="82" t="str">
        <f>IF(A51="","",TRIM(男子申込一覧表!F55)&amp;TRIM(男子申込一覧表!G55))</f>
        <v/>
      </c>
      <c r="N51" s="82" t="str">
        <f>IF(A51="","",男子申込一覧表!AG55)</f>
        <v/>
      </c>
    </row>
    <row r="52" spans="1:14" x14ac:dyDescent="0.15">
      <c r="A52" t="str">
        <f>IF(男子申込一覧表!F56="","",男子申込一覧表!AQ56)</f>
        <v/>
      </c>
      <c r="B52" t="str">
        <f t="shared" si="2"/>
        <v/>
      </c>
      <c r="C52" s="82" t="str">
        <f>IF(A52="","",男子申込一覧表!AU56)</f>
        <v/>
      </c>
      <c r="D52" s="82" t="str">
        <f>IF(A52="","",男子申込一覧表!AZ56)</f>
        <v/>
      </c>
      <c r="E52" s="83" t="str">
        <f>IF(A52="","",男子申込一覧表!BX56)</f>
        <v/>
      </c>
      <c r="F52" s="82" t="str">
        <f>IF(A52="","",男子申込一覧表!X56)</f>
        <v/>
      </c>
      <c r="G52" s="82" t="str">
        <f t="shared" si="1"/>
        <v/>
      </c>
      <c r="H52" s="82" t="str">
        <f>IF(A52="","",男子申込一覧表!BD56)</f>
        <v/>
      </c>
      <c r="I52" s="82" t="str">
        <f>IF(A52="","",男子申込一覧表!BE56)</f>
        <v/>
      </c>
      <c r="J52" s="82" t="str">
        <f>IF(A52="","",男子申込一覧表!BI56)</f>
        <v/>
      </c>
      <c r="K52" s="82" t="str">
        <f>IF(A52="","",男子申込一覧表!BG56)</f>
        <v/>
      </c>
      <c r="L52" s="82" t="str">
        <f>IF(A52="","",男子申込一覧表!AV56)</f>
        <v/>
      </c>
      <c r="M52" s="82" t="str">
        <f>IF(A52="","",TRIM(男子申込一覧表!F56)&amp;TRIM(男子申込一覧表!G56))</f>
        <v/>
      </c>
      <c r="N52" s="82" t="str">
        <f>IF(A52="","",男子申込一覧表!AG56)</f>
        <v/>
      </c>
    </row>
    <row r="53" spans="1:14" x14ac:dyDescent="0.15">
      <c r="A53" t="str">
        <f>IF(男子申込一覧表!F57="","",男子申込一覧表!AQ57)</f>
        <v/>
      </c>
      <c r="B53" t="str">
        <f t="shared" si="2"/>
        <v/>
      </c>
      <c r="C53" s="82" t="str">
        <f>IF(A53="","",男子申込一覧表!AU57)</f>
        <v/>
      </c>
      <c r="D53" s="82" t="str">
        <f>IF(A53="","",男子申込一覧表!AZ57)</f>
        <v/>
      </c>
      <c r="E53" s="83" t="str">
        <f>IF(A53="","",男子申込一覧表!BX57)</f>
        <v/>
      </c>
      <c r="F53" s="82" t="str">
        <f>IF(A53="","",男子申込一覧表!X57)</f>
        <v/>
      </c>
      <c r="G53" s="82" t="str">
        <f t="shared" si="1"/>
        <v/>
      </c>
      <c r="H53" s="82" t="str">
        <f>IF(A53="","",男子申込一覧表!BD57)</f>
        <v/>
      </c>
      <c r="I53" s="82" t="str">
        <f>IF(A53="","",男子申込一覧表!BE57)</f>
        <v/>
      </c>
      <c r="J53" s="82" t="str">
        <f>IF(A53="","",男子申込一覧表!BI57)</f>
        <v/>
      </c>
      <c r="K53" s="82" t="str">
        <f>IF(A53="","",男子申込一覧表!BG57)</f>
        <v/>
      </c>
      <c r="L53" s="82" t="str">
        <f>IF(A53="","",男子申込一覧表!AV57)</f>
        <v/>
      </c>
      <c r="M53" s="82" t="str">
        <f>IF(A53="","",TRIM(男子申込一覧表!F57)&amp;TRIM(男子申込一覧表!G57))</f>
        <v/>
      </c>
      <c r="N53" s="82" t="str">
        <f>IF(A53="","",男子申込一覧表!AG57)</f>
        <v/>
      </c>
    </row>
    <row r="54" spans="1:14" x14ac:dyDescent="0.15">
      <c r="A54" t="str">
        <f>IF(男子申込一覧表!F58="","",男子申込一覧表!AQ58)</f>
        <v/>
      </c>
      <c r="B54" t="str">
        <f t="shared" si="2"/>
        <v/>
      </c>
      <c r="C54" s="82" t="str">
        <f>IF(A54="","",男子申込一覧表!AU58)</f>
        <v/>
      </c>
      <c r="D54" s="82" t="str">
        <f>IF(A54="","",男子申込一覧表!AZ58)</f>
        <v/>
      </c>
      <c r="E54" s="83" t="str">
        <f>IF(A54="","",男子申込一覧表!BX58)</f>
        <v/>
      </c>
      <c r="F54" s="82" t="str">
        <f>IF(A54="","",男子申込一覧表!X58)</f>
        <v/>
      </c>
      <c r="G54" s="82" t="str">
        <f t="shared" si="1"/>
        <v/>
      </c>
      <c r="H54" s="82" t="str">
        <f>IF(A54="","",男子申込一覧表!BD58)</f>
        <v/>
      </c>
      <c r="I54" s="82" t="str">
        <f>IF(A54="","",男子申込一覧表!BE58)</f>
        <v/>
      </c>
      <c r="J54" s="82" t="str">
        <f>IF(A54="","",男子申込一覧表!BI58)</f>
        <v/>
      </c>
      <c r="K54" s="82" t="str">
        <f>IF(A54="","",男子申込一覧表!BG58)</f>
        <v/>
      </c>
      <c r="L54" s="82" t="str">
        <f>IF(A54="","",男子申込一覧表!AV58)</f>
        <v/>
      </c>
      <c r="M54" s="82" t="str">
        <f>IF(A54="","",TRIM(男子申込一覧表!F58)&amp;TRIM(男子申込一覧表!G58))</f>
        <v/>
      </c>
      <c r="N54" s="82" t="str">
        <f>IF(A54="","",男子申込一覧表!AG58)</f>
        <v/>
      </c>
    </row>
    <row r="55" spans="1:14" x14ac:dyDescent="0.15">
      <c r="A55" t="str">
        <f>IF(男子申込一覧表!F59="","",男子申込一覧表!AQ59)</f>
        <v/>
      </c>
      <c r="B55" t="str">
        <f t="shared" si="2"/>
        <v/>
      </c>
      <c r="C55" s="82" t="str">
        <f>IF(A55="","",男子申込一覧表!AU59)</f>
        <v/>
      </c>
      <c r="D55" s="82" t="str">
        <f>IF(A55="","",男子申込一覧表!AZ59)</f>
        <v/>
      </c>
      <c r="E55" s="83" t="str">
        <f>IF(A55="","",男子申込一覧表!BX59)</f>
        <v/>
      </c>
      <c r="F55" s="82" t="str">
        <f>IF(A55="","",男子申込一覧表!X59)</f>
        <v/>
      </c>
      <c r="G55" s="82" t="str">
        <f t="shared" si="1"/>
        <v/>
      </c>
      <c r="H55" s="82" t="str">
        <f>IF(A55="","",男子申込一覧表!BD59)</f>
        <v/>
      </c>
      <c r="I55" s="82" t="str">
        <f>IF(A55="","",男子申込一覧表!BE59)</f>
        <v/>
      </c>
      <c r="J55" s="82" t="str">
        <f>IF(A55="","",男子申込一覧表!BI59)</f>
        <v/>
      </c>
      <c r="K55" s="82" t="str">
        <f>IF(A55="","",男子申込一覧表!BG59)</f>
        <v/>
      </c>
      <c r="L55" s="82" t="str">
        <f>IF(A55="","",男子申込一覧表!AV59)</f>
        <v/>
      </c>
      <c r="M55" s="82" t="str">
        <f>IF(A55="","",TRIM(男子申込一覧表!F59)&amp;TRIM(男子申込一覧表!G59))</f>
        <v/>
      </c>
      <c r="N55" s="82" t="str">
        <f>IF(A55="","",男子申込一覧表!AG59)</f>
        <v/>
      </c>
    </row>
    <row r="56" spans="1:14" x14ac:dyDescent="0.15">
      <c r="A56" t="str">
        <f>IF(男子申込一覧表!F60="","",男子申込一覧表!AQ60)</f>
        <v/>
      </c>
      <c r="B56" t="str">
        <f t="shared" si="2"/>
        <v/>
      </c>
      <c r="C56" s="82" t="str">
        <f>IF(A56="","",男子申込一覧表!AU60)</f>
        <v/>
      </c>
      <c r="D56" s="82" t="str">
        <f>IF(A56="","",男子申込一覧表!AZ60)</f>
        <v/>
      </c>
      <c r="E56" s="83" t="str">
        <f>IF(A56="","",男子申込一覧表!BX60)</f>
        <v/>
      </c>
      <c r="F56" s="82" t="str">
        <f>IF(A56="","",男子申込一覧表!X60)</f>
        <v/>
      </c>
      <c r="G56" s="82" t="str">
        <f t="shared" si="1"/>
        <v/>
      </c>
      <c r="H56" s="82" t="str">
        <f>IF(A56="","",男子申込一覧表!BD60)</f>
        <v/>
      </c>
      <c r="I56" s="82" t="str">
        <f>IF(A56="","",男子申込一覧表!BE60)</f>
        <v/>
      </c>
      <c r="J56" s="82" t="str">
        <f>IF(A56="","",男子申込一覧表!BI60)</f>
        <v/>
      </c>
      <c r="K56" s="82" t="str">
        <f>IF(A56="","",男子申込一覧表!BG60)</f>
        <v/>
      </c>
      <c r="L56" s="82" t="str">
        <f>IF(A56="","",男子申込一覧表!AV60)</f>
        <v/>
      </c>
      <c r="M56" s="82" t="str">
        <f>IF(A56="","",TRIM(男子申込一覧表!F60)&amp;TRIM(男子申込一覧表!G60))</f>
        <v/>
      </c>
      <c r="N56" s="82" t="str">
        <f>IF(A56="","",男子申込一覧表!AG60)</f>
        <v/>
      </c>
    </row>
    <row r="57" spans="1:14" x14ac:dyDescent="0.15">
      <c r="A57" t="str">
        <f>IF(男子申込一覧表!F61="","",男子申込一覧表!AQ61)</f>
        <v/>
      </c>
      <c r="B57" t="str">
        <f t="shared" si="2"/>
        <v/>
      </c>
      <c r="C57" s="82" t="str">
        <f>IF(A57="","",男子申込一覧表!AU61)</f>
        <v/>
      </c>
      <c r="D57" s="82" t="str">
        <f>IF(A57="","",男子申込一覧表!AZ61)</f>
        <v/>
      </c>
      <c r="E57" s="83" t="str">
        <f>IF(A57="","",男子申込一覧表!BX61)</f>
        <v/>
      </c>
      <c r="F57" s="82" t="str">
        <f>IF(A57="","",男子申込一覧表!X61)</f>
        <v/>
      </c>
      <c r="G57" s="82" t="str">
        <f t="shared" si="1"/>
        <v/>
      </c>
      <c r="H57" s="82" t="str">
        <f>IF(A57="","",男子申込一覧表!BD61)</f>
        <v/>
      </c>
      <c r="I57" s="82" t="str">
        <f>IF(A57="","",男子申込一覧表!BE61)</f>
        <v/>
      </c>
      <c r="J57" s="82" t="str">
        <f>IF(A57="","",男子申込一覧表!BI61)</f>
        <v/>
      </c>
      <c r="K57" s="82" t="str">
        <f>IF(A57="","",男子申込一覧表!BG61)</f>
        <v/>
      </c>
      <c r="L57" s="82" t="str">
        <f>IF(A57="","",男子申込一覧表!AV61)</f>
        <v/>
      </c>
      <c r="M57" s="82" t="str">
        <f>IF(A57="","",TRIM(男子申込一覧表!F61)&amp;TRIM(男子申込一覧表!G61))</f>
        <v/>
      </c>
      <c r="N57" s="82" t="str">
        <f>IF(A57="","",男子申込一覧表!AG61)</f>
        <v/>
      </c>
    </row>
    <row r="58" spans="1:14" x14ac:dyDescent="0.15">
      <c r="A58" t="str">
        <f>IF(男子申込一覧表!F62="","",男子申込一覧表!AQ62)</f>
        <v/>
      </c>
      <c r="B58" t="str">
        <f t="shared" si="2"/>
        <v/>
      </c>
      <c r="C58" s="82" t="str">
        <f>IF(A58="","",男子申込一覧表!AU62)</f>
        <v/>
      </c>
      <c r="D58" s="82" t="str">
        <f>IF(A58="","",男子申込一覧表!AZ62)</f>
        <v/>
      </c>
      <c r="E58" s="83" t="str">
        <f>IF(A58="","",男子申込一覧表!BX62)</f>
        <v/>
      </c>
      <c r="F58" s="82" t="str">
        <f>IF(A58="","",男子申込一覧表!X62)</f>
        <v/>
      </c>
      <c r="G58" s="82" t="str">
        <f t="shared" si="1"/>
        <v/>
      </c>
      <c r="H58" s="82" t="str">
        <f>IF(A58="","",男子申込一覧表!BD62)</f>
        <v/>
      </c>
      <c r="I58" s="82" t="str">
        <f>IF(A58="","",男子申込一覧表!BE62)</f>
        <v/>
      </c>
      <c r="J58" s="82" t="str">
        <f>IF(A58="","",男子申込一覧表!BI62)</f>
        <v/>
      </c>
      <c r="K58" s="82" t="str">
        <f>IF(A58="","",男子申込一覧表!BG62)</f>
        <v/>
      </c>
      <c r="L58" s="82" t="str">
        <f>IF(A58="","",男子申込一覧表!AV62)</f>
        <v/>
      </c>
      <c r="M58" s="82" t="str">
        <f>IF(A58="","",TRIM(男子申込一覧表!F62)&amp;TRIM(男子申込一覧表!G62))</f>
        <v/>
      </c>
      <c r="N58" s="82" t="str">
        <f>IF(A58="","",男子申込一覧表!AG62)</f>
        <v/>
      </c>
    </row>
    <row r="59" spans="1:14" x14ac:dyDescent="0.15">
      <c r="A59" t="str">
        <f>IF(男子申込一覧表!F63="","",男子申込一覧表!AQ63)</f>
        <v/>
      </c>
      <c r="B59" t="str">
        <f t="shared" si="2"/>
        <v/>
      </c>
      <c r="C59" s="82" t="str">
        <f>IF(A59="","",男子申込一覧表!AU63)</f>
        <v/>
      </c>
      <c r="D59" s="82" t="str">
        <f>IF(A59="","",男子申込一覧表!AZ63)</f>
        <v/>
      </c>
      <c r="E59" s="83" t="str">
        <f>IF(A59="","",男子申込一覧表!BX63)</f>
        <v/>
      </c>
      <c r="F59" s="82" t="str">
        <f>IF(A59="","",男子申込一覧表!X63)</f>
        <v/>
      </c>
      <c r="G59" s="82" t="str">
        <f t="shared" si="1"/>
        <v/>
      </c>
      <c r="H59" s="82" t="str">
        <f>IF(A59="","",男子申込一覧表!BD63)</f>
        <v/>
      </c>
      <c r="I59" s="82" t="str">
        <f>IF(A59="","",男子申込一覧表!BE63)</f>
        <v/>
      </c>
      <c r="J59" s="82" t="str">
        <f>IF(A59="","",男子申込一覧表!BI63)</f>
        <v/>
      </c>
      <c r="K59" s="82" t="str">
        <f>IF(A59="","",男子申込一覧表!BG63)</f>
        <v/>
      </c>
      <c r="L59" s="82" t="str">
        <f>IF(A59="","",男子申込一覧表!AV63)</f>
        <v/>
      </c>
      <c r="M59" s="82" t="str">
        <f>IF(A59="","",TRIM(男子申込一覧表!F63)&amp;TRIM(男子申込一覧表!G63))</f>
        <v/>
      </c>
      <c r="N59" s="82" t="str">
        <f>IF(A59="","",男子申込一覧表!AG63)</f>
        <v/>
      </c>
    </row>
    <row r="60" spans="1:14" x14ac:dyDescent="0.15">
      <c r="A60" t="str">
        <f>IF(男子申込一覧表!F64="","",男子申込一覧表!AQ64)</f>
        <v/>
      </c>
      <c r="B60" t="str">
        <f t="shared" si="2"/>
        <v/>
      </c>
      <c r="C60" s="82" t="str">
        <f>IF(A60="","",男子申込一覧表!AU64)</f>
        <v/>
      </c>
      <c r="D60" s="82" t="str">
        <f>IF(A60="","",男子申込一覧表!AZ64)</f>
        <v/>
      </c>
      <c r="E60" s="83" t="str">
        <f>IF(A60="","",男子申込一覧表!BX64)</f>
        <v/>
      </c>
      <c r="F60" s="82" t="str">
        <f>IF(A60="","",男子申込一覧表!X64)</f>
        <v/>
      </c>
      <c r="G60" s="82" t="str">
        <f t="shared" si="1"/>
        <v/>
      </c>
      <c r="H60" s="82" t="str">
        <f>IF(A60="","",男子申込一覧表!BD64)</f>
        <v/>
      </c>
      <c r="I60" s="82" t="str">
        <f>IF(A60="","",男子申込一覧表!BE64)</f>
        <v/>
      </c>
      <c r="J60" s="82" t="str">
        <f>IF(A60="","",男子申込一覧表!BI64)</f>
        <v/>
      </c>
      <c r="K60" s="82" t="str">
        <f>IF(A60="","",男子申込一覧表!BG64)</f>
        <v/>
      </c>
      <c r="L60" s="82" t="str">
        <f>IF(A60="","",男子申込一覧表!AV64)</f>
        <v/>
      </c>
      <c r="M60" s="82" t="str">
        <f>IF(A60="","",TRIM(男子申込一覧表!F64)&amp;TRIM(男子申込一覧表!G64))</f>
        <v/>
      </c>
      <c r="N60" s="82" t="str">
        <f>IF(A60="","",男子申込一覧表!AG64)</f>
        <v/>
      </c>
    </row>
    <row r="61" spans="1:14" x14ac:dyDescent="0.15">
      <c r="A61" t="str">
        <f>IF(男子申込一覧表!F65="","",男子申込一覧表!AQ65)</f>
        <v/>
      </c>
      <c r="B61" t="str">
        <f t="shared" si="2"/>
        <v/>
      </c>
      <c r="C61" s="82" t="str">
        <f>IF(A61="","",男子申込一覧表!AU65)</f>
        <v/>
      </c>
      <c r="D61" s="82" t="str">
        <f>IF(A61="","",男子申込一覧表!AZ65)</f>
        <v/>
      </c>
      <c r="E61" s="83" t="str">
        <f>IF(A61="","",男子申込一覧表!BX65)</f>
        <v/>
      </c>
      <c r="F61" s="82" t="str">
        <f>IF(A61="","",男子申込一覧表!X65)</f>
        <v/>
      </c>
      <c r="G61" s="82" t="str">
        <f t="shared" si="1"/>
        <v/>
      </c>
      <c r="H61" s="82" t="str">
        <f>IF(A61="","",男子申込一覧表!BD65)</f>
        <v/>
      </c>
      <c r="I61" s="82" t="str">
        <f>IF(A61="","",男子申込一覧表!BE65)</f>
        <v/>
      </c>
      <c r="J61" s="82" t="str">
        <f>IF(A61="","",男子申込一覧表!BI65)</f>
        <v/>
      </c>
      <c r="K61" s="82" t="str">
        <f>IF(A61="","",男子申込一覧表!BG65)</f>
        <v/>
      </c>
      <c r="L61" s="82" t="str">
        <f>IF(A61="","",男子申込一覧表!AV65)</f>
        <v/>
      </c>
      <c r="M61" s="82" t="str">
        <f>IF(A61="","",TRIM(男子申込一覧表!F65)&amp;TRIM(男子申込一覧表!G65))</f>
        <v/>
      </c>
      <c r="N61" s="82" t="str">
        <f>IF(A61="","",男子申込一覧表!AG65)</f>
        <v/>
      </c>
    </row>
    <row r="62" spans="1:14" x14ac:dyDescent="0.15">
      <c r="A62" t="str">
        <f>IF(男子申込一覧表!F66="","",男子申込一覧表!AQ66)</f>
        <v/>
      </c>
      <c r="B62" t="str">
        <f t="shared" si="2"/>
        <v/>
      </c>
      <c r="C62" s="82" t="str">
        <f>IF(A62="","",男子申込一覧表!AU66)</f>
        <v/>
      </c>
      <c r="D62" s="82" t="str">
        <f>IF(A62="","",男子申込一覧表!AZ66)</f>
        <v/>
      </c>
      <c r="E62" s="83" t="str">
        <f>IF(A62="","",男子申込一覧表!BX66)</f>
        <v/>
      </c>
      <c r="F62" s="82" t="str">
        <f>IF(A62="","",男子申込一覧表!X66)</f>
        <v/>
      </c>
      <c r="G62" s="82" t="str">
        <f t="shared" si="1"/>
        <v/>
      </c>
      <c r="H62" s="82" t="str">
        <f>IF(A62="","",男子申込一覧表!BD66)</f>
        <v/>
      </c>
      <c r="I62" s="82" t="str">
        <f>IF(A62="","",男子申込一覧表!BE66)</f>
        <v/>
      </c>
      <c r="J62" s="82" t="str">
        <f>IF(A62="","",男子申込一覧表!BI66)</f>
        <v/>
      </c>
      <c r="K62" s="82" t="str">
        <f>IF(A62="","",男子申込一覧表!BG66)</f>
        <v/>
      </c>
      <c r="L62" s="82" t="str">
        <f>IF(A62="","",男子申込一覧表!AV66)</f>
        <v/>
      </c>
      <c r="M62" s="82" t="str">
        <f>IF(A62="","",TRIM(男子申込一覧表!F66)&amp;TRIM(男子申込一覧表!G66))</f>
        <v/>
      </c>
      <c r="N62" s="82" t="str">
        <f>IF(A62="","",男子申込一覧表!AG66)</f>
        <v/>
      </c>
    </row>
    <row r="63" spans="1:14" x14ac:dyDescent="0.15">
      <c r="A63" t="str">
        <f>IF(男子申込一覧表!F67="","",男子申込一覧表!AQ67)</f>
        <v/>
      </c>
      <c r="B63" t="str">
        <f t="shared" si="2"/>
        <v/>
      </c>
      <c r="C63" s="82" t="str">
        <f>IF(A63="","",男子申込一覧表!AU67)</f>
        <v/>
      </c>
      <c r="D63" s="82" t="str">
        <f>IF(A63="","",男子申込一覧表!AZ67)</f>
        <v/>
      </c>
      <c r="E63" s="83" t="str">
        <f>IF(A63="","",男子申込一覧表!BX67)</f>
        <v/>
      </c>
      <c r="F63" s="82" t="str">
        <f>IF(A63="","",男子申込一覧表!X67)</f>
        <v/>
      </c>
      <c r="G63" s="82" t="str">
        <f t="shared" si="1"/>
        <v/>
      </c>
      <c r="H63" s="82" t="str">
        <f>IF(A63="","",男子申込一覧表!BD67)</f>
        <v/>
      </c>
      <c r="I63" s="82" t="str">
        <f>IF(A63="","",男子申込一覧表!BE67)</f>
        <v/>
      </c>
      <c r="J63" s="82" t="str">
        <f>IF(A63="","",男子申込一覧表!BI67)</f>
        <v/>
      </c>
      <c r="K63" s="82" t="str">
        <f>IF(A63="","",男子申込一覧表!BG67)</f>
        <v/>
      </c>
      <c r="L63" s="82" t="str">
        <f>IF(A63="","",男子申込一覧表!AV67)</f>
        <v/>
      </c>
      <c r="M63" s="82" t="str">
        <f>IF(A63="","",TRIM(男子申込一覧表!F67)&amp;TRIM(男子申込一覧表!G67))</f>
        <v/>
      </c>
      <c r="N63" s="82" t="str">
        <f>IF(A63="","",男子申込一覧表!AG67)</f>
        <v/>
      </c>
    </row>
    <row r="64" spans="1:14" x14ac:dyDescent="0.15">
      <c r="A64" t="str">
        <f>IF(男子申込一覧表!F68="","",男子申込一覧表!AQ68)</f>
        <v/>
      </c>
      <c r="B64" t="str">
        <f t="shared" si="2"/>
        <v/>
      </c>
      <c r="C64" s="82" t="str">
        <f>IF(A64="","",男子申込一覧表!AU68)</f>
        <v/>
      </c>
      <c r="D64" s="82" t="str">
        <f>IF(A64="","",男子申込一覧表!AZ68)</f>
        <v/>
      </c>
      <c r="E64" s="83" t="str">
        <f>IF(A64="","",男子申込一覧表!BX68)</f>
        <v/>
      </c>
      <c r="F64" s="82" t="str">
        <f>IF(A64="","",男子申込一覧表!X68)</f>
        <v/>
      </c>
      <c r="G64" s="82" t="str">
        <f t="shared" si="1"/>
        <v/>
      </c>
      <c r="H64" s="82" t="str">
        <f>IF(A64="","",男子申込一覧表!BD68)</f>
        <v/>
      </c>
      <c r="I64" s="82" t="str">
        <f>IF(A64="","",男子申込一覧表!BE68)</f>
        <v/>
      </c>
      <c r="J64" s="82" t="str">
        <f>IF(A64="","",男子申込一覧表!BI68)</f>
        <v/>
      </c>
      <c r="K64" s="82" t="str">
        <f>IF(A64="","",男子申込一覧表!BG68)</f>
        <v/>
      </c>
      <c r="L64" s="82" t="str">
        <f>IF(A64="","",男子申込一覧表!AV68)</f>
        <v/>
      </c>
      <c r="M64" s="82" t="str">
        <f>IF(A64="","",TRIM(男子申込一覧表!F68)&amp;TRIM(男子申込一覧表!G68))</f>
        <v/>
      </c>
      <c r="N64" s="82" t="str">
        <f>IF(A64="","",男子申込一覧表!AG68)</f>
        <v/>
      </c>
    </row>
    <row r="65" spans="1:14" x14ac:dyDescent="0.15">
      <c r="A65" t="str">
        <f>IF(男子申込一覧表!F69="","",男子申込一覧表!AQ69)</f>
        <v/>
      </c>
      <c r="B65" t="str">
        <f t="shared" si="2"/>
        <v/>
      </c>
      <c r="C65" s="82" t="str">
        <f>IF(A65="","",男子申込一覧表!AU69)</f>
        <v/>
      </c>
      <c r="D65" s="82" t="str">
        <f>IF(A65="","",男子申込一覧表!AZ69)</f>
        <v/>
      </c>
      <c r="E65" s="83" t="str">
        <f>IF(A65="","",男子申込一覧表!BX69)</f>
        <v/>
      </c>
      <c r="F65" s="82" t="str">
        <f>IF(A65="","",男子申込一覧表!X69)</f>
        <v/>
      </c>
      <c r="G65" s="82" t="str">
        <f t="shared" si="1"/>
        <v/>
      </c>
      <c r="H65" s="82" t="str">
        <f>IF(A65="","",男子申込一覧表!BD69)</f>
        <v/>
      </c>
      <c r="I65" s="82" t="str">
        <f>IF(A65="","",男子申込一覧表!BE69)</f>
        <v/>
      </c>
      <c r="J65" s="82" t="str">
        <f>IF(A65="","",男子申込一覧表!BI69)</f>
        <v/>
      </c>
      <c r="K65" s="82" t="str">
        <f>IF(A65="","",男子申込一覧表!BG69)</f>
        <v/>
      </c>
      <c r="L65" s="82" t="str">
        <f>IF(A65="","",男子申込一覧表!AV69)</f>
        <v/>
      </c>
      <c r="M65" s="82" t="str">
        <f>IF(A65="","",TRIM(男子申込一覧表!F69)&amp;TRIM(男子申込一覧表!G69))</f>
        <v/>
      </c>
      <c r="N65" s="82" t="str">
        <f>IF(A65="","",男子申込一覧表!AG69)</f>
        <v/>
      </c>
    </row>
    <row r="66" spans="1:14" x14ac:dyDescent="0.15">
      <c r="A66" t="str">
        <f>IF(男子申込一覧表!F70="","",男子申込一覧表!AQ70)</f>
        <v/>
      </c>
      <c r="B66" t="str">
        <f t="shared" si="2"/>
        <v/>
      </c>
      <c r="C66" s="82" t="str">
        <f>IF(A66="","",男子申込一覧表!AU70)</f>
        <v/>
      </c>
      <c r="D66" s="82" t="str">
        <f>IF(A66="","",男子申込一覧表!AZ70)</f>
        <v/>
      </c>
      <c r="E66" s="83" t="str">
        <f>IF(A66="","",男子申込一覧表!BX70)</f>
        <v/>
      </c>
      <c r="F66" s="82" t="str">
        <f>IF(A66="","",男子申込一覧表!X70)</f>
        <v/>
      </c>
      <c r="G66" s="82" t="str">
        <f t="shared" si="1"/>
        <v/>
      </c>
      <c r="H66" s="82" t="str">
        <f>IF(A66="","",男子申込一覧表!BD70)</f>
        <v/>
      </c>
      <c r="I66" s="82" t="str">
        <f>IF(A66="","",男子申込一覧表!BE70)</f>
        <v/>
      </c>
      <c r="J66" s="82" t="str">
        <f>IF(A66="","",男子申込一覧表!BI70)</f>
        <v/>
      </c>
      <c r="K66" s="82" t="str">
        <f>IF(A66="","",男子申込一覧表!BG70)</f>
        <v/>
      </c>
      <c r="L66" s="82" t="str">
        <f>IF(A66="","",男子申込一覧表!AV70)</f>
        <v/>
      </c>
      <c r="M66" s="82" t="str">
        <f>IF(A66="","",TRIM(男子申込一覧表!F70)&amp;TRIM(男子申込一覧表!G70))</f>
        <v/>
      </c>
      <c r="N66" s="82" t="str">
        <f>IF(A66="","",男子申込一覧表!AG70)</f>
        <v/>
      </c>
    </row>
    <row r="67" spans="1:14" x14ac:dyDescent="0.15">
      <c r="A67" t="str">
        <f>IF(男子申込一覧表!F71="","",男子申込一覧表!AQ71)</f>
        <v/>
      </c>
      <c r="B67" t="str">
        <f t="shared" si="2"/>
        <v/>
      </c>
      <c r="C67" s="82" t="str">
        <f>IF(A67="","",男子申込一覧表!AU71)</f>
        <v/>
      </c>
      <c r="D67" s="82" t="str">
        <f>IF(A67="","",男子申込一覧表!AZ71)</f>
        <v/>
      </c>
      <c r="E67" s="83" t="str">
        <f>IF(A67="","",男子申込一覧表!BX71)</f>
        <v/>
      </c>
      <c r="F67" s="82" t="str">
        <f>IF(A67="","",男子申込一覧表!X71)</f>
        <v/>
      </c>
      <c r="G67" s="82" t="str">
        <f t="shared" ref="G67:G101" si="3">IF(A67="","",1)</f>
        <v/>
      </c>
      <c r="H67" s="82" t="str">
        <f>IF(A67="","",男子申込一覧表!BD71)</f>
        <v/>
      </c>
      <c r="I67" s="82" t="str">
        <f>IF(A67="","",男子申込一覧表!BE71)</f>
        <v/>
      </c>
      <c r="J67" s="82" t="str">
        <f>IF(A67="","",男子申込一覧表!BI71)</f>
        <v/>
      </c>
      <c r="K67" s="82" t="str">
        <f>IF(A67="","",男子申込一覧表!BG71)</f>
        <v/>
      </c>
      <c r="L67" s="82" t="str">
        <f>IF(A67="","",男子申込一覧表!AV71)</f>
        <v/>
      </c>
      <c r="M67" s="82" t="str">
        <f>IF(A67="","",TRIM(男子申込一覧表!F71)&amp;TRIM(男子申込一覧表!G71))</f>
        <v/>
      </c>
      <c r="N67" s="82" t="str">
        <f>IF(A67="","",男子申込一覧表!AG71)</f>
        <v/>
      </c>
    </row>
    <row r="68" spans="1:14" x14ac:dyDescent="0.15">
      <c r="A68" t="str">
        <f>IF(男子申込一覧表!F72="","",男子申込一覧表!AQ72)</f>
        <v/>
      </c>
      <c r="B68" t="str">
        <f t="shared" si="2"/>
        <v/>
      </c>
      <c r="C68" s="82" t="str">
        <f>IF(A68="","",男子申込一覧表!AU72)</f>
        <v/>
      </c>
      <c r="D68" s="82" t="str">
        <f>IF(A68="","",男子申込一覧表!AZ72)</f>
        <v/>
      </c>
      <c r="E68" s="83" t="str">
        <f>IF(A68="","",男子申込一覧表!BX72)</f>
        <v/>
      </c>
      <c r="F68" s="82" t="str">
        <f>IF(A68="","",男子申込一覧表!X72)</f>
        <v/>
      </c>
      <c r="G68" s="82" t="str">
        <f t="shared" si="3"/>
        <v/>
      </c>
      <c r="H68" s="82" t="str">
        <f>IF(A68="","",男子申込一覧表!BD72)</f>
        <v/>
      </c>
      <c r="I68" s="82" t="str">
        <f>IF(A68="","",男子申込一覧表!BE72)</f>
        <v/>
      </c>
      <c r="J68" s="82" t="str">
        <f>IF(A68="","",男子申込一覧表!BI72)</f>
        <v/>
      </c>
      <c r="K68" s="82" t="str">
        <f>IF(A68="","",男子申込一覧表!BG72)</f>
        <v/>
      </c>
      <c r="L68" s="82" t="str">
        <f>IF(A68="","",男子申込一覧表!AV72)</f>
        <v/>
      </c>
      <c r="M68" s="82" t="str">
        <f>IF(A68="","",TRIM(男子申込一覧表!F72)&amp;TRIM(男子申込一覧表!G72))</f>
        <v/>
      </c>
      <c r="N68" s="82" t="str">
        <f>IF(A68="","",男子申込一覧表!AG72)</f>
        <v/>
      </c>
    </row>
    <row r="69" spans="1:14" x14ac:dyDescent="0.15">
      <c r="A69" t="str">
        <f>IF(男子申込一覧表!F73="","",男子申込一覧表!AQ73)</f>
        <v/>
      </c>
      <c r="B69" t="str">
        <f t="shared" si="2"/>
        <v/>
      </c>
      <c r="C69" s="82" t="str">
        <f>IF(A69="","",男子申込一覧表!AU73)</f>
        <v/>
      </c>
      <c r="D69" s="82" t="str">
        <f>IF(A69="","",男子申込一覧表!AZ73)</f>
        <v/>
      </c>
      <c r="E69" s="83" t="str">
        <f>IF(A69="","",男子申込一覧表!BX73)</f>
        <v/>
      </c>
      <c r="F69" s="82" t="str">
        <f>IF(A69="","",男子申込一覧表!X73)</f>
        <v/>
      </c>
      <c r="G69" s="82" t="str">
        <f t="shared" si="3"/>
        <v/>
      </c>
      <c r="H69" s="82" t="str">
        <f>IF(A69="","",男子申込一覧表!BD73)</f>
        <v/>
      </c>
      <c r="I69" s="82" t="str">
        <f>IF(A69="","",男子申込一覧表!BE73)</f>
        <v/>
      </c>
      <c r="J69" s="82" t="str">
        <f>IF(A69="","",男子申込一覧表!BI73)</f>
        <v/>
      </c>
      <c r="K69" s="82" t="str">
        <f>IF(A69="","",男子申込一覧表!BG73)</f>
        <v/>
      </c>
      <c r="L69" s="82" t="str">
        <f>IF(A69="","",男子申込一覧表!AV73)</f>
        <v/>
      </c>
      <c r="M69" s="82" t="str">
        <f>IF(A69="","",TRIM(男子申込一覧表!F73)&amp;TRIM(男子申込一覧表!G73))</f>
        <v/>
      </c>
      <c r="N69" s="82" t="str">
        <f>IF(A69="","",男子申込一覧表!AG73)</f>
        <v/>
      </c>
    </row>
    <row r="70" spans="1:14" x14ac:dyDescent="0.15">
      <c r="A70" t="str">
        <f>IF(男子申込一覧表!F74="","",男子申込一覧表!AQ74)</f>
        <v/>
      </c>
      <c r="B70" t="str">
        <f t="shared" si="2"/>
        <v/>
      </c>
      <c r="C70" s="82" t="str">
        <f>IF(A70="","",男子申込一覧表!AU74)</f>
        <v/>
      </c>
      <c r="D70" s="82" t="str">
        <f>IF(A70="","",男子申込一覧表!AZ74)</f>
        <v/>
      </c>
      <c r="E70" s="83" t="str">
        <f>IF(A70="","",男子申込一覧表!BX74)</f>
        <v/>
      </c>
      <c r="F70" s="82" t="str">
        <f>IF(A70="","",男子申込一覧表!X74)</f>
        <v/>
      </c>
      <c r="G70" s="82" t="str">
        <f t="shared" si="3"/>
        <v/>
      </c>
      <c r="H70" s="82" t="str">
        <f>IF(A70="","",男子申込一覧表!BD74)</f>
        <v/>
      </c>
      <c r="I70" s="82" t="str">
        <f>IF(A70="","",男子申込一覧表!BE74)</f>
        <v/>
      </c>
      <c r="J70" s="82" t="str">
        <f>IF(A70="","",男子申込一覧表!BI74)</f>
        <v/>
      </c>
      <c r="K70" s="82" t="str">
        <f>IF(A70="","",男子申込一覧表!BG74)</f>
        <v/>
      </c>
      <c r="L70" s="82" t="str">
        <f>IF(A70="","",男子申込一覧表!AV74)</f>
        <v/>
      </c>
      <c r="M70" s="82" t="str">
        <f>IF(A70="","",TRIM(男子申込一覧表!F74)&amp;TRIM(男子申込一覧表!G74))</f>
        <v/>
      </c>
      <c r="N70" s="82" t="str">
        <f>IF(A70="","",男子申込一覧表!AG74)</f>
        <v/>
      </c>
    </row>
    <row r="71" spans="1:14" x14ac:dyDescent="0.15">
      <c r="A71" t="str">
        <f>IF(男子申込一覧表!F75="","",男子申込一覧表!AQ75)</f>
        <v/>
      </c>
      <c r="B71" t="str">
        <f t="shared" si="2"/>
        <v/>
      </c>
      <c r="C71" s="82" t="str">
        <f>IF(A71="","",男子申込一覧表!AU75)</f>
        <v/>
      </c>
      <c r="D71" s="82" t="str">
        <f>IF(A71="","",男子申込一覧表!AZ75)</f>
        <v/>
      </c>
      <c r="E71" s="83" t="str">
        <f>IF(A71="","",男子申込一覧表!BX75)</f>
        <v/>
      </c>
      <c r="F71" s="82" t="str">
        <f>IF(A71="","",男子申込一覧表!X75)</f>
        <v/>
      </c>
      <c r="G71" s="82" t="str">
        <f t="shared" si="3"/>
        <v/>
      </c>
      <c r="H71" s="82" t="str">
        <f>IF(A71="","",男子申込一覧表!BD75)</f>
        <v/>
      </c>
      <c r="I71" s="82" t="str">
        <f>IF(A71="","",男子申込一覧表!BE75)</f>
        <v/>
      </c>
      <c r="J71" s="82" t="str">
        <f>IF(A71="","",男子申込一覧表!BI75)</f>
        <v/>
      </c>
      <c r="K71" s="82" t="str">
        <f>IF(A71="","",男子申込一覧表!BG75)</f>
        <v/>
      </c>
      <c r="L71" s="82" t="str">
        <f>IF(A71="","",男子申込一覧表!AV75)</f>
        <v/>
      </c>
      <c r="M71" s="82" t="str">
        <f>IF(A71="","",TRIM(男子申込一覧表!F75)&amp;TRIM(男子申込一覧表!G75))</f>
        <v/>
      </c>
      <c r="N71" s="82" t="str">
        <f>IF(A71="","",男子申込一覧表!AG75)</f>
        <v/>
      </c>
    </row>
    <row r="72" spans="1:14" x14ac:dyDescent="0.15">
      <c r="A72" t="str">
        <f>IF(男子申込一覧表!F76="","",男子申込一覧表!AQ76)</f>
        <v/>
      </c>
      <c r="B72" t="str">
        <f t="shared" si="2"/>
        <v/>
      </c>
      <c r="C72" s="82" t="str">
        <f>IF(A72="","",男子申込一覧表!AU76)</f>
        <v/>
      </c>
      <c r="D72" s="82" t="str">
        <f>IF(A72="","",男子申込一覧表!AZ76)</f>
        <v/>
      </c>
      <c r="E72" s="83" t="str">
        <f>IF(A72="","",男子申込一覧表!BX76)</f>
        <v/>
      </c>
      <c r="F72" s="82" t="str">
        <f>IF(A72="","",男子申込一覧表!X76)</f>
        <v/>
      </c>
      <c r="G72" s="82" t="str">
        <f t="shared" si="3"/>
        <v/>
      </c>
      <c r="H72" s="82" t="str">
        <f>IF(A72="","",男子申込一覧表!BD76)</f>
        <v/>
      </c>
      <c r="I72" s="82" t="str">
        <f>IF(A72="","",男子申込一覧表!BE76)</f>
        <v/>
      </c>
      <c r="J72" s="82" t="str">
        <f>IF(A72="","",男子申込一覧表!BI76)</f>
        <v/>
      </c>
      <c r="K72" s="82" t="str">
        <f>IF(A72="","",男子申込一覧表!BG76)</f>
        <v/>
      </c>
      <c r="L72" s="82" t="str">
        <f>IF(A72="","",男子申込一覧表!AV76)</f>
        <v/>
      </c>
      <c r="M72" s="82" t="str">
        <f>IF(A72="","",TRIM(男子申込一覧表!F76)&amp;TRIM(男子申込一覧表!G76))</f>
        <v/>
      </c>
      <c r="N72" s="82" t="str">
        <f>IF(A72="","",男子申込一覧表!AG76)</f>
        <v/>
      </c>
    </row>
    <row r="73" spans="1:14" x14ac:dyDescent="0.15">
      <c r="A73" t="str">
        <f>IF(男子申込一覧表!F77="","",男子申込一覧表!AQ77)</f>
        <v/>
      </c>
      <c r="B73" t="str">
        <f t="shared" si="2"/>
        <v/>
      </c>
      <c r="C73" s="82" t="str">
        <f>IF(A73="","",男子申込一覧表!AU77)</f>
        <v/>
      </c>
      <c r="D73" s="82" t="str">
        <f>IF(A73="","",男子申込一覧表!AZ77)</f>
        <v/>
      </c>
      <c r="E73" s="83" t="str">
        <f>IF(A73="","",男子申込一覧表!BX77)</f>
        <v/>
      </c>
      <c r="F73" s="82" t="str">
        <f>IF(A73="","",男子申込一覧表!X77)</f>
        <v/>
      </c>
      <c r="G73" s="82" t="str">
        <f t="shared" si="3"/>
        <v/>
      </c>
      <c r="H73" s="82" t="str">
        <f>IF(A73="","",男子申込一覧表!BD77)</f>
        <v/>
      </c>
      <c r="I73" s="82" t="str">
        <f>IF(A73="","",男子申込一覧表!BE77)</f>
        <v/>
      </c>
      <c r="J73" s="82" t="str">
        <f>IF(A73="","",男子申込一覧表!BI77)</f>
        <v/>
      </c>
      <c r="K73" s="82" t="str">
        <f>IF(A73="","",男子申込一覧表!BG77)</f>
        <v/>
      </c>
      <c r="L73" s="82" t="str">
        <f>IF(A73="","",男子申込一覧表!AV77)</f>
        <v/>
      </c>
      <c r="M73" s="82" t="str">
        <f>IF(A73="","",TRIM(男子申込一覧表!F77)&amp;TRIM(男子申込一覧表!G77))</f>
        <v/>
      </c>
      <c r="N73" s="82" t="str">
        <f>IF(A73="","",男子申込一覧表!AG77)</f>
        <v/>
      </c>
    </row>
    <row r="74" spans="1:14" x14ac:dyDescent="0.15">
      <c r="A74" t="str">
        <f>IF(男子申込一覧表!F78="","",男子申込一覧表!AQ78)</f>
        <v/>
      </c>
      <c r="B74" t="str">
        <f t="shared" si="2"/>
        <v/>
      </c>
      <c r="C74" s="82" t="str">
        <f>IF(A74="","",男子申込一覧表!AU78)</f>
        <v/>
      </c>
      <c r="D74" s="82" t="str">
        <f>IF(A74="","",男子申込一覧表!AZ78)</f>
        <v/>
      </c>
      <c r="E74" s="83" t="str">
        <f>IF(A74="","",男子申込一覧表!BX78)</f>
        <v/>
      </c>
      <c r="F74" s="82" t="str">
        <f>IF(A74="","",男子申込一覧表!X78)</f>
        <v/>
      </c>
      <c r="G74" s="82" t="str">
        <f t="shared" si="3"/>
        <v/>
      </c>
      <c r="H74" s="82" t="str">
        <f>IF(A74="","",男子申込一覧表!BD78)</f>
        <v/>
      </c>
      <c r="I74" s="82" t="str">
        <f>IF(A74="","",男子申込一覧表!BE78)</f>
        <v/>
      </c>
      <c r="J74" s="82" t="str">
        <f>IF(A74="","",男子申込一覧表!BI78)</f>
        <v/>
      </c>
      <c r="K74" s="82" t="str">
        <f>IF(A74="","",男子申込一覧表!BG78)</f>
        <v/>
      </c>
      <c r="L74" s="82" t="str">
        <f>IF(A74="","",男子申込一覧表!AV78)</f>
        <v/>
      </c>
      <c r="M74" s="82" t="str">
        <f>IF(A74="","",TRIM(男子申込一覧表!F78)&amp;TRIM(男子申込一覧表!G78))</f>
        <v/>
      </c>
      <c r="N74" s="82" t="str">
        <f>IF(A74="","",男子申込一覧表!AG78)</f>
        <v/>
      </c>
    </row>
    <row r="75" spans="1:14" x14ac:dyDescent="0.15">
      <c r="A75" t="str">
        <f>IF(男子申込一覧表!F79="","",男子申込一覧表!AQ79)</f>
        <v/>
      </c>
      <c r="B75" t="str">
        <f t="shared" si="2"/>
        <v/>
      </c>
      <c r="C75" s="82" t="str">
        <f>IF(A75="","",男子申込一覧表!AU79)</f>
        <v/>
      </c>
      <c r="D75" s="82" t="str">
        <f>IF(A75="","",男子申込一覧表!AZ79)</f>
        <v/>
      </c>
      <c r="E75" s="83" t="str">
        <f>IF(A75="","",男子申込一覧表!BX79)</f>
        <v/>
      </c>
      <c r="F75" s="82" t="str">
        <f>IF(A75="","",男子申込一覧表!X79)</f>
        <v/>
      </c>
      <c r="G75" s="82" t="str">
        <f t="shared" si="3"/>
        <v/>
      </c>
      <c r="H75" s="82" t="str">
        <f>IF(A75="","",男子申込一覧表!BD79)</f>
        <v/>
      </c>
      <c r="I75" s="82" t="str">
        <f>IF(A75="","",男子申込一覧表!BE79)</f>
        <v/>
      </c>
      <c r="J75" s="82" t="str">
        <f>IF(A75="","",男子申込一覧表!BI79)</f>
        <v/>
      </c>
      <c r="K75" s="82" t="str">
        <f>IF(A75="","",男子申込一覧表!BG79)</f>
        <v/>
      </c>
      <c r="L75" s="82" t="str">
        <f>IF(A75="","",男子申込一覧表!AV79)</f>
        <v/>
      </c>
      <c r="M75" s="82" t="str">
        <f>IF(A75="","",TRIM(男子申込一覧表!F79)&amp;TRIM(男子申込一覧表!G79))</f>
        <v/>
      </c>
      <c r="N75" s="82" t="str">
        <f>IF(A75="","",男子申込一覧表!AG79)</f>
        <v/>
      </c>
    </row>
    <row r="76" spans="1:14" x14ac:dyDescent="0.15">
      <c r="A76" t="str">
        <f>IF(男子申込一覧表!F80="","",男子申込一覧表!AQ80)</f>
        <v/>
      </c>
      <c r="B76" t="str">
        <f t="shared" si="2"/>
        <v/>
      </c>
      <c r="C76" s="82" t="str">
        <f>IF(A76="","",男子申込一覧表!AU80)</f>
        <v/>
      </c>
      <c r="D76" s="82" t="str">
        <f>IF(A76="","",男子申込一覧表!AZ80)</f>
        <v/>
      </c>
      <c r="E76" s="83" t="str">
        <f>IF(A76="","",男子申込一覧表!BX80)</f>
        <v/>
      </c>
      <c r="F76" s="82" t="str">
        <f>IF(A76="","",男子申込一覧表!X80)</f>
        <v/>
      </c>
      <c r="G76" s="82" t="str">
        <f t="shared" si="3"/>
        <v/>
      </c>
      <c r="H76" s="82" t="str">
        <f>IF(A76="","",男子申込一覧表!BD80)</f>
        <v/>
      </c>
      <c r="I76" s="82" t="str">
        <f>IF(A76="","",男子申込一覧表!BE80)</f>
        <v/>
      </c>
      <c r="J76" s="82" t="str">
        <f>IF(A76="","",男子申込一覧表!BI80)</f>
        <v/>
      </c>
      <c r="K76" s="82" t="str">
        <f>IF(A76="","",男子申込一覧表!BG80)</f>
        <v/>
      </c>
      <c r="L76" s="82" t="str">
        <f>IF(A76="","",男子申込一覧表!AV80)</f>
        <v/>
      </c>
      <c r="M76" s="82" t="str">
        <f>IF(A76="","",TRIM(男子申込一覧表!F80)&amp;TRIM(男子申込一覧表!G80))</f>
        <v/>
      </c>
      <c r="N76" s="82" t="str">
        <f>IF(A76="","",男子申込一覧表!AG80)</f>
        <v/>
      </c>
    </row>
    <row r="77" spans="1:14" x14ac:dyDescent="0.15">
      <c r="A77" t="str">
        <f>IF(男子申込一覧表!F81="","",男子申込一覧表!AQ81)</f>
        <v/>
      </c>
      <c r="B77" t="str">
        <f t="shared" si="2"/>
        <v/>
      </c>
      <c r="C77" s="82" t="str">
        <f>IF(A77="","",男子申込一覧表!AU81)</f>
        <v/>
      </c>
      <c r="D77" s="82" t="str">
        <f>IF(A77="","",男子申込一覧表!AZ81)</f>
        <v/>
      </c>
      <c r="E77" s="83" t="str">
        <f>IF(A77="","",男子申込一覧表!BX81)</f>
        <v/>
      </c>
      <c r="F77" s="82" t="str">
        <f>IF(A77="","",男子申込一覧表!X81)</f>
        <v/>
      </c>
      <c r="G77" s="82" t="str">
        <f t="shared" si="3"/>
        <v/>
      </c>
      <c r="H77" s="82" t="str">
        <f>IF(A77="","",男子申込一覧表!BD81)</f>
        <v/>
      </c>
      <c r="I77" s="82" t="str">
        <f>IF(A77="","",男子申込一覧表!BE81)</f>
        <v/>
      </c>
      <c r="J77" s="82" t="str">
        <f>IF(A77="","",男子申込一覧表!BI81)</f>
        <v/>
      </c>
      <c r="K77" s="82" t="str">
        <f>IF(A77="","",男子申込一覧表!BG81)</f>
        <v/>
      </c>
      <c r="L77" s="82" t="str">
        <f>IF(A77="","",男子申込一覧表!AV81)</f>
        <v/>
      </c>
      <c r="M77" s="82" t="str">
        <f>IF(A77="","",TRIM(男子申込一覧表!F81)&amp;TRIM(男子申込一覧表!G81))</f>
        <v/>
      </c>
      <c r="N77" s="82" t="str">
        <f>IF(A77="","",男子申込一覧表!AG81)</f>
        <v/>
      </c>
    </row>
    <row r="78" spans="1:14" x14ac:dyDescent="0.15">
      <c r="A78" t="str">
        <f>IF(男子申込一覧表!F82="","",男子申込一覧表!AQ82)</f>
        <v/>
      </c>
      <c r="B78" t="str">
        <f t="shared" si="2"/>
        <v/>
      </c>
      <c r="C78" s="82" t="str">
        <f>IF(A78="","",男子申込一覧表!AU82)</f>
        <v/>
      </c>
      <c r="D78" s="82" t="str">
        <f>IF(A78="","",男子申込一覧表!AZ82)</f>
        <v/>
      </c>
      <c r="E78" s="83" t="str">
        <f>IF(A78="","",男子申込一覧表!BX82)</f>
        <v/>
      </c>
      <c r="F78" s="82" t="str">
        <f>IF(A78="","",男子申込一覧表!X82)</f>
        <v/>
      </c>
      <c r="G78" s="82" t="str">
        <f t="shared" si="3"/>
        <v/>
      </c>
      <c r="H78" s="82" t="str">
        <f>IF(A78="","",男子申込一覧表!BD82)</f>
        <v/>
      </c>
      <c r="I78" s="82" t="str">
        <f>IF(A78="","",男子申込一覧表!BE82)</f>
        <v/>
      </c>
      <c r="J78" s="82" t="str">
        <f>IF(A78="","",男子申込一覧表!BI82)</f>
        <v/>
      </c>
      <c r="K78" s="82" t="str">
        <f>IF(A78="","",男子申込一覧表!BG82)</f>
        <v/>
      </c>
      <c r="L78" s="82" t="str">
        <f>IF(A78="","",男子申込一覧表!AV82)</f>
        <v/>
      </c>
      <c r="M78" s="82" t="str">
        <f>IF(A78="","",TRIM(男子申込一覧表!F82)&amp;TRIM(男子申込一覧表!G82))</f>
        <v/>
      </c>
      <c r="N78" s="82" t="str">
        <f>IF(A78="","",男子申込一覧表!AG82)</f>
        <v/>
      </c>
    </row>
    <row r="79" spans="1:14" x14ac:dyDescent="0.15">
      <c r="A79" t="str">
        <f>IF(男子申込一覧表!F83="","",男子申込一覧表!AQ83)</f>
        <v/>
      </c>
      <c r="B79" t="str">
        <f t="shared" si="2"/>
        <v/>
      </c>
      <c r="C79" s="82" t="str">
        <f>IF(A79="","",男子申込一覧表!AU83)</f>
        <v/>
      </c>
      <c r="D79" s="82" t="str">
        <f>IF(A79="","",男子申込一覧表!AZ83)</f>
        <v/>
      </c>
      <c r="E79" s="83" t="str">
        <f>IF(A79="","",男子申込一覧表!BX83)</f>
        <v/>
      </c>
      <c r="F79" s="82" t="str">
        <f>IF(A79="","",男子申込一覧表!X83)</f>
        <v/>
      </c>
      <c r="G79" s="82" t="str">
        <f t="shared" si="3"/>
        <v/>
      </c>
      <c r="H79" s="82" t="str">
        <f>IF(A79="","",男子申込一覧表!BD83)</f>
        <v/>
      </c>
      <c r="I79" s="82" t="str">
        <f>IF(A79="","",男子申込一覧表!BE83)</f>
        <v/>
      </c>
      <c r="J79" s="82" t="str">
        <f>IF(A79="","",男子申込一覧表!BI83)</f>
        <v/>
      </c>
      <c r="K79" s="82" t="str">
        <f>IF(A79="","",男子申込一覧表!BG83)</f>
        <v/>
      </c>
      <c r="L79" s="82" t="str">
        <f>IF(A79="","",男子申込一覧表!AV83)</f>
        <v/>
      </c>
      <c r="M79" s="82" t="str">
        <f>IF(A79="","",TRIM(男子申込一覧表!F83)&amp;TRIM(男子申込一覧表!G83))</f>
        <v/>
      </c>
      <c r="N79" s="82" t="str">
        <f>IF(A79="","",男子申込一覧表!AG83)</f>
        <v/>
      </c>
    </row>
    <row r="80" spans="1:14" x14ac:dyDescent="0.15">
      <c r="A80" t="str">
        <f>IF(男子申込一覧表!F84="","",男子申込一覧表!AQ84)</f>
        <v/>
      </c>
      <c r="B80" t="str">
        <f t="shared" si="2"/>
        <v/>
      </c>
      <c r="C80" s="82" t="str">
        <f>IF(A80="","",男子申込一覧表!AU84)</f>
        <v/>
      </c>
      <c r="D80" s="82" t="str">
        <f>IF(A80="","",男子申込一覧表!AZ84)</f>
        <v/>
      </c>
      <c r="E80" s="83" t="str">
        <f>IF(A80="","",男子申込一覧表!BX84)</f>
        <v/>
      </c>
      <c r="F80" s="82" t="str">
        <f>IF(A80="","",男子申込一覧表!X84)</f>
        <v/>
      </c>
      <c r="G80" s="82" t="str">
        <f t="shared" si="3"/>
        <v/>
      </c>
      <c r="H80" s="82" t="str">
        <f>IF(A80="","",男子申込一覧表!BD84)</f>
        <v/>
      </c>
      <c r="I80" s="82" t="str">
        <f>IF(A80="","",男子申込一覧表!BE84)</f>
        <v/>
      </c>
      <c r="J80" s="82" t="str">
        <f>IF(A80="","",男子申込一覧表!BI84)</f>
        <v/>
      </c>
      <c r="K80" s="82" t="str">
        <f>IF(A80="","",男子申込一覧表!BG84)</f>
        <v/>
      </c>
      <c r="L80" s="82" t="str">
        <f>IF(A80="","",男子申込一覧表!AV84)</f>
        <v/>
      </c>
      <c r="M80" s="82" t="str">
        <f>IF(A80="","",TRIM(男子申込一覧表!F84)&amp;TRIM(男子申込一覧表!G84))</f>
        <v/>
      </c>
      <c r="N80" s="82" t="str">
        <f>IF(A80="","",男子申込一覧表!AG84)</f>
        <v/>
      </c>
    </row>
    <row r="81" spans="1:14" x14ac:dyDescent="0.15">
      <c r="A81" t="str">
        <f>IF(男子申込一覧表!F85="","",男子申込一覧表!AQ85)</f>
        <v/>
      </c>
      <c r="B81" t="str">
        <f t="shared" si="2"/>
        <v/>
      </c>
      <c r="C81" s="82" t="str">
        <f>IF(A81="","",男子申込一覧表!AU85)</f>
        <v/>
      </c>
      <c r="D81" s="82" t="str">
        <f>IF(A81="","",男子申込一覧表!AZ85)</f>
        <v/>
      </c>
      <c r="E81" s="83" t="str">
        <f>IF(A81="","",男子申込一覧表!BX85)</f>
        <v/>
      </c>
      <c r="F81" s="82" t="str">
        <f>IF(A81="","",男子申込一覧表!X85)</f>
        <v/>
      </c>
      <c r="G81" s="82" t="str">
        <f t="shared" si="3"/>
        <v/>
      </c>
      <c r="H81" s="82" t="str">
        <f>IF(A81="","",男子申込一覧表!BD85)</f>
        <v/>
      </c>
      <c r="I81" s="82" t="str">
        <f>IF(A81="","",男子申込一覧表!BE85)</f>
        <v/>
      </c>
      <c r="J81" s="82" t="str">
        <f>IF(A81="","",男子申込一覧表!BI85)</f>
        <v/>
      </c>
      <c r="K81" s="82" t="str">
        <f>IF(A81="","",男子申込一覧表!BG85)</f>
        <v/>
      </c>
      <c r="L81" s="82" t="str">
        <f>IF(A81="","",男子申込一覧表!AV85)</f>
        <v/>
      </c>
      <c r="M81" s="82" t="str">
        <f>IF(A81="","",TRIM(男子申込一覧表!F85)&amp;TRIM(男子申込一覧表!G85))</f>
        <v/>
      </c>
      <c r="N81" s="82" t="str">
        <f>IF(A81="","",男子申込一覧表!AG85)</f>
        <v/>
      </c>
    </row>
    <row r="82" spans="1:14" x14ac:dyDescent="0.15">
      <c r="A82" t="str">
        <f>IF(男子申込一覧表!F86="","",男子申込一覧表!AQ86)</f>
        <v/>
      </c>
      <c r="B82" t="str">
        <f t="shared" si="2"/>
        <v/>
      </c>
      <c r="C82" s="82" t="str">
        <f>IF(A82="","",男子申込一覧表!AU86)</f>
        <v/>
      </c>
      <c r="D82" s="82" t="str">
        <f>IF(A82="","",男子申込一覧表!AZ86)</f>
        <v/>
      </c>
      <c r="E82" s="83" t="str">
        <f>IF(A82="","",男子申込一覧表!BX86)</f>
        <v/>
      </c>
      <c r="F82" s="82" t="str">
        <f>IF(A82="","",男子申込一覧表!X86)</f>
        <v/>
      </c>
      <c r="G82" s="82" t="str">
        <f t="shared" si="3"/>
        <v/>
      </c>
      <c r="H82" s="82" t="str">
        <f>IF(A82="","",男子申込一覧表!BD86)</f>
        <v/>
      </c>
      <c r="I82" s="82" t="str">
        <f>IF(A82="","",男子申込一覧表!BE86)</f>
        <v/>
      </c>
      <c r="J82" s="82" t="str">
        <f>IF(A82="","",男子申込一覧表!BI86)</f>
        <v/>
      </c>
      <c r="K82" s="82" t="str">
        <f>IF(A82="","",男子申込一覧表!BG86)</f>
        <v/>
      </c>
      <c r="L82" s="82" t="str">
        <f>IF(A82="","",男子申込一覧表!AV86)</f>
        <v/>
      </c>
      <c r="M82" s="82" t="str">
        <f>IF(A82="","",TRIM(男子申込一覧表!F86)&amp;TRIM(男子申込一覧表!G86))</f>
        <v/>
      </c>
      <c r="N82" s="82" t="str">
        <f>IF(A82="","",男子申込一覧表!AG86)</f>
        <v/>
      </c>
    </row>
    <row r="83" spans="1:14" x14ac:dyDescent="0.15">
      <c r="A83" t="str">
        <f>IF(男子申込一覧表!F87="","",男子申込一覧表!AQ87)</f>
        <v/>
      </c>
      <c r="B83" t="str">
        <f t="shared" si="2"/>
        <v/>
      </c>
      <c r="C83" s="82" t="str">
        <f>IF(A83="","",男子申込一覧表!AU87)</f>
        <v/>
      </c>
      <c r="D83" s="82" t="str">
        <f>IF(A83="","",男子申込一覧表!AZ87)</f>
        <v/>
      </c>
      <c r="E83" s="83" t="str">
        <f>IF(A83="","",男子申込一覧表!BX87)</f>
        <v/>
      </c>
      <c r="F83" s="82" t="str">
        <f>IF(A83="","",男子申込一覧表!X87)</f>
        <v/>
      </c>
      <c r="G83" s="82" t="str">
        <f t="shared" si="3"/>
        <v/>
      </c>
      <c r="H83" s="82" t="str">
        <f>IF(A83="","",男子申込一覧表!BD87)</f>
        <v/>
      </c>
      <c r="I83" s="82" t="str">
        <f>IF(A83="","",男子申込一覧表!BE87)</f>
        <v/>
      </c>
      <c r="J83" s="82" t="str">
        <f>IF(A83="","",男子申込一覧表!BI87)</f>
        <v/>
      </c>
      <c r="K83" s="82" t="str">
        <f>IF(A83="","",男子申込一覧表!BG87)</f>
        <v/>
      </c>
      <c r="L83" s="82" t="str">
        <f>IF(A83="","",男子申込一覧表!AV87)</f>
        <v/>
      </c>
      <c r="M83" s="82" t="str">
        <f>IF(A83="","",TRIM(男子申込一覧表!F87)&amp;TRIM(男子申込一覧表!G87))</f>
        <v/>
      </c>
      <c r="N83" s="82" t="str">
        <f>IF(A83="","",男子申込一覧表!AG87)</f>
        <v/>
      </c>
    </row>
    <row r="84" spans="1:14" x14ac:dyDescent="0.15">
      <c r="A84" t="str">
        <f>IF(男子申込一覧表!F88="","",男子申込一覧表!AQ88)</f>
        <v/>
      </c>
      <c r="B84" t="str">
        <f t="shared" si="2"/>
        <v/>
      </c>
      <c r="C84" s="82" t="str">
        <f>IF(A84="","",男子申込一覧表!AU88)</f>
        <v/>
      </c>
      <c r="D84" s="82" t="str">
        <f>IF(A84="","",男子申込一覧表!AZ88)</f>
        <v/>
      </c>
      <c r="E84" s="83" t="str">
        <f>IF(A84="","",男子申込一覧表!BX88)</f>
        <v/>
      </c>
      <c r="F84" s="82" t="str">
        <f>IF(A84="","",男子申込一覧表!X88)</f>
        <v/>
      </c>
      <c r="G84" s="82" t="str">
        <f t="shared" si="3"/>
        <v/>
      </c>
      <c r="H84" s="82" t="str">
        <f>IF(A84="","",男子申込一覧表!BD88)</f>
        <v/>
      </c>
      <c r="I84" s="82" t="str">
        <f>IF(A84="","",男子申込一覧表!BE88)</f>
        <v/>
      </c>
      <c r="J84" s="82" t="str">
        <f>IF(A84="","",男子申込一覧表!BI88)</f>
        <v/>
      </c>
      <c r="K84" s="82" t="str">
        <f>IF(A84="","",男子申込一覧表!BG88)</f>
        <v/>
      </c>
      <c r="L84" s="82" t="str">
        <f>IF(A84="","",男子申込一覧表!AV88)</f>
        <v/>
      </c>
      <c r="M84" s="82" t="str">
        <f>IF(A84="","",TRIM(男子申込一覧表!F88)&amp;TRIM(男子申込一覧表!G88))</f>
        <v/>
      </c>
      <c r="N84" s="82" t="str">
        <f>IF(A84="","",男子申込一覧表!AG88)</f>
        <v/>
      </c>
    </row>
    <row r="85" spans="1:14" x14ac:dyDescent="0.15">
      <c r="A85" t="str">
        <f>IF(男子申込一覧表!F89="","",男子申込一覧表!AQ89)</f>
        <v/>
      </c>
      <c r="B85" t="str">
        <f t="shared" si="2"/>
        <v/>
      </c>
      <c r="C85" s="82" t="str">
        <f>IF(A85="","",男子申込一覧表!AU89)</f>
        <v/>
      </c>
      <c r="D85" s="82" t="str">
        <f>IF(A85="","",男子申込一覧表!AZ89)</f>
        <v/>
      </c>
      <c r="E85" s="83" t="str">
        <f>IF(A85="","",男子申込一覧表!BX89)</f>
        <v/>
      </c>
      <c r="F85" s="82" t="str">
        <f>IF(A85="","",男子申込一覧表!X89)</f>
        <v/>
      </c>
      <c r="G85" s="82" t="str">
        <f t="shared" si="3"/>
        <v/>
      </c>
      <c r="H85" s="82" t="str">
        <f>IF(A85="","",男子申込一覧表!BD89)</f>
        <v/>
      </c>
      <c r="I85" s="82" t="str">
        <f>IF(A85="","",男子申込一覧表!BE89)</f>
        <v/>
      </c>
      <c r="J85" s="82" t="str">
        <f>IF(A85="","",男子申込一覧表!BI89)</f>
        <v/>
      </c>
      <c r="K85" s="82" t="str">
        <f>IF(A85="","",男子申込一覧表!BG89)</f>
        <v/>
      </c>
      <c r="L85" s="82" t="str">
        <f>IF(A85="","",男子申込一覧表!AV89)</f>
        <v/>
      </c>
      <c r="M85" s="82" t="str">
        <f>IF(A85="","",TRIM(男子申込一覧表!F89)&amp;TRIM(男子申込一覧表!G89))</f>
        <v/>
      </c>
      <c r="N85" s="82" t="str">
        <f>IF(A85="","",男子申込一覧表!AG89)</f>
        <v/>
      </c>
    </row>
    <row r="86" spans="1:14" x14ac:dyDescent="0.15">
      <c r="A86" t="str">
        <f>IF(男子申込一覧表!F90="","",男子申込一覧表!AQ90)</f>
        <v/>
      </c>
      <c r="B86" t="str">
        <f t="shared" si="2"/>
        <v/>
      </c>
      <c r="C86" s="82" t="str">
        <f>IF(A86="","",男子申込一覧表!AU90)</f>
        <v/>
      </c>
      <c r="D86" s="82" t="str">
        <f>IF(A86="","",男子申込一覧表!AZ90)</f>
        <v/>
      </c>
      <c r="E86" s="83" t="str">
        <f>IF(A86="","",男子申込一覧表!BX90)</f>
        <v/>
      </c>
      <c r="F86" s="82" t="str">
        <f>IF(A86="","",男子申込一覧表!X90)</f>
        <v/>
      </c>
      <c r="G86" s="82" t="str">
        <f t="shared" si="3"/>
        <v/>
      </c>
      <c r="H86" s="82" t="str">
        <f>IF(A86="","",男子申込一覧表!BD90)</f>
        <v/>
      </c>
      <c r="I86" s="82" t="str">
        <f>IF(A86="","",男子申込一覧表!BE90)</f>
        <v/>
      </c>
      <c r="J86" s="82" t="str">
        <f>IF(A86="","",男子申込一覧表!BI90)</f>
        <v/>
      </c>
      <c r="K86" s="82" t="str">
        <f>IF(A86="","",男子申込一覧表!BG90)</f>
        <v/>
      </c>
      <c r="L86" s="82" t="str">
        <f>IF(A86="","",男子申込一覧表!AV90)</f>
        <v/>
      </c>
      <c r="M86" s="82" t="str">
        <f>IF(A86="","",TRIM(男子申込一覧表!F90)&amp;TRIM(男子申込一覧表!G90))</f>
        <v/>
      </c>
      <c r="N86" s="82" t="str">
        <f>IF(A86="","",男子申込一覧表!AG90)</f>
        <v/>
      </c>
    </row>
    <row r="87" spans="1:14" x14ac:dyDescent="0.15">
      <c r="A87" t="str">
        <f>IF(男子申込一覧表!F91="","",男子申込一覧表!AQ91)</f>
        <v/>
      </c>
      <c r="B87" t="str">
        <f t="shared" si="2"/>
        <v/>
      </c>
      <c r="C87" s="82" t="str">
        <f>IF(A87="","",男子申込一覧表!AU91)</f>
        <v/>
      </c>
      <c r="D87" s="82" t="str">
        <f>IF(A87="","",男子申込一覧表!AZ91)</f>
        <v/>
      </c>
      <c r="E87" s="83" t="str">
        <f>IF(A87="","",男子申込一覧表!BX91)</f>
        <v/>
      </c>
      <c r="F87" s="82" t="str">
        <f>IF(A87="","",男子申込一覧表!X91)</f>
        <v/>
      </c>
      <c r="G87" s="82" t="str">
        <f t="shared" si="3"/>
        <v/>
      </c>
      <c r="H87" s="82" t="str">
        <f>IF(A87="","",男子申込一覧表!BD91)</f>
        <v/>
      </c>
      <c r="I87" s="82" t="str">
        <f>IF(A87="","",男子申込一覧表!BE91)</f>
        <v/>
      </c>
      <c r="J87" s="82" t="str">
        <f>IF(A87="","",男子申込一覧表!BI91)</f>
        <v/>
      </c>
      <c r="K87" s="82" t="str">
        <f>IF(A87="","",男子申込一覧表!BG91)</f>
        <v/>
      </c>
      <c r="L87" s="82" t="str">
        <f>IF(A87="","",男子申込一覧表!AV91)</f>
        <v/>
      </c>
      <c r="M87" s="82" t="str">
        <f>IF(A87="","",TRIM(男子申込一覧表!F91)&amp;TRIM(男子申込一覧表!G91))</f>
        <v/>
      </c>
      <c r="N87" s="82" t="str">
        <f>IF(A87="","",男子申込一覧表!AG91)</f>
        <v/>
      </c>
    </row>
    <row r="88" spans="1:14" x14ac:dyDescent="0.15">
      <c r="A88" t="str">
        <f>IF(男子申込一覧表!F92="","",男子申込一覧表!AQ92)</f>
        <v/>
      </c>
      <c r="B88" t="str">
        <f t="shared" si="2"/>
        <v/>
      </c>
      <c r="C88" s="82" t="str">
        <f>IF(A88="","",男子申込一覧表!AU92)</f>
        <v/>
      </c>
      <c r="D88" s="82" t="str">
        <f>IF(A88="","",男子申込一覧表!AZ92)</f>
        <v/>
      </c>
      <c r="E88" s="83" t="str">
        <f>IF(A88="","",男子申込一覧表!BX92)</f>
        <v/>
      </c>
      <c r="F88" s="82" t="str">
        <f>IF(A88="","",男子申込一覧表!X92)</f>
        <v/>
      </c>
      <c r="G88" s="82" t="str">
        <f t="shared" si="3"/>
        <v/>
      </c>
      <c r="H88" s="82" t="str">
        <f>IF(A88="","",男子申込一覧表!BD92)</f>
        <v/>
      </c>
      <c r="I88" s="82" t="str">
        <f>IF(A88="","",男子申込一覧表!BE92)</f>
        <v/>
      </c>
      <c r="J88" s="82" t="str">
        <f>IF(A88="","",男子申込一覧表!BI92)</f>
        <v/>
      </c>
      <c r="K88" s="82" t="str">
        <f>IF(A88="","",男子申込一覧表!BG92)</f>
        <v/>
      </c>
      <c r="L88" s="82" t="str">
        <f>IF(A88="","",男子申込一覧表!AV92)</f>
        <v/>
      </c>
      <c r="M88" s="82" t="str">
        <f>IF(A88="","",TRIM(男子申込一覧表!F92)&amp;TRIM(男子申込一覧表!G92))</f>
        <v/>
      </c>
      <c r="N88" s="82" t="str">
        <f>IF(A88="","",男子申込一覧表!AG92)</f>
        <v/>
      </c>
    </row>
    <row r="89" spans="1:14" x14ac:dyDescent="0.15">
      <c r="A89" t="str">
        <f>IF(男子申込一覧表!F93="","",男子申込一覧表!AQ93)</f>
        <v/>
      </c>
      <c r="B89" t="str">
        <f t="shared" si="2"/>
        <v/>
      </c>
      <c r="C89" s="82" t="str">
        <f>IF(A89="","",男子申込一覧表!AU93)</f>
        <v/>
      </c>
      <c r="D89" s="82" t="str">
        <f>IF(A89="","",男子申込一覧表!AZ93)</f>
        <v/>
      </c>
      <c r="E89" s="83" t="str">
        <f>IF(A89="","",男子申込一覧表!BX93)</f>
        <v/>
      </c>
      <c r="F89" s="82" t="str">
        <f>IF(A89="","",男子申込一覧表!X93)</f>
        <v/>
      </c>
      <c r="G89" s="82" t="str">
        <f t="shared" si="3"/>
        <v/>
      </c>
      <c r="H89" s="82" t="str">
        <f>IF(A89="","",男子申込一覧表!BD93)</f>
        <v/>
      </c>
      <c r="I89" s="82" t="str">
        <f>IF(A89="","",男子申込一覧表!BE93)</f>
        <v/>
      </c>
      <c r="J89" s="82" t="str">
        <f>IF(A89="","",男子申込一覧表!BI93)</f>
        <v/>
      </c>
      <c r="K89" s="82" t="str">
        <f>IF(A89="","",男子申込一覧表!BG93)</f>
        <v/>
      </c>
      <c r="L89" s="82" t="str">
        <f>IF(A89="","",男子申込一覧表!AV93)</f>
        <v/>
      </c>
      <c r="M89" s="82" t="str">
        <f>IF(A89="","",TRIM(男子申込一覧表!F93)&amp;TRIM(男子申込一覧表!G93))</f>
        <v/>
      </c>
      <c r="N89" s="82" t="str">
        <f>IF(A89="","",男子申込一覧表!AG93)</f>
        <v/>
      </c>
    </row>
    <row r="90" spans="1:14" x14ac:dyDescent="0.15">
      <c r="A90" t="str">
        <f>IF(男子申込一覧表!F94="","",男子申込一覧表!AQ94)</f>
        <v/>
      </c>
      <c r="B90" t="str">
        <f t="shared" si="2"/>
        <v/>
      </c>
      <c r="C90" s="82" t="str">
        <f>IF(A90="","",男子申込一覧表!AU94)</f>
        <v/>
      </c>
      <c r="D90" s="82" t="str">
        <f>IF(A90="","",男子申込一覧表!AZ94)</f>
        <v/>
      </c>
      <c r="E90" s="83" t="str">
        <f>IF(A90="","",男子申込一覧表!BX94)</f>
        <v/>
      </c>
      <c r="F90" s="82" t="str">
        <f>IF(A90="","",男子申込一覧表!X94)</f>
        <v/>
      </c>
      <c r="G90" s="82" t="str">
        <f t="shared" si="3"/>
        <v/>
      </c>
      <c r="H90" s="82" t="str">
        <f>IF(A90="","",男子申込一覧表!BD94)</f>
        <v/>
      </c>
      <c r="I90" s="82" t="str">
        <f>IF(A90="","",男子申込一覧表!BE94)</f>
        <v/>
      </c>
      <c r="J90" s="82" t="str">
        <f>IF(A90="","",男子申込一覧表!BI94)</f>
        <v/>
      </c>
      <c r="K90" s="82" t="str">
        <f>IF(A90="","",男子申込一覧表!BG94)</f>
        <v/>
      </c>
      <c r="L90" s="82" t="str">
        <f>IF(A90="","",男子申込一覧表!AV94)</f>
        <v/>
      </c>
      <c r="M90" s="82" t="str">
        <f>IF(A90="","",TRIM(男子申込一覧表!F94)&amp;TRIM(男子申込一覧表!G94))</f>
        <v/>
      </c>
      <c r="N90" s="82" t="str">
        <f>IF(A90="","",男子申込一覧表!AG94)</f>
        <v/>
      </c>
    </row>
    <row r="91" spans="1:14" x14ac:dyDescent="0.15">
      <c r="A91" t="str">
        <f>IF(男子申込一覧表!F95="","",男子申込一覧表!AQ95)</f>
        <v/>
      </c>
      <c r="B91" t="str">
        <f t="shared" ref="B91:B103" si="4">IF(A91="","",0)</f>
        <v/>
      </c>
      <c r="C91" s="82" t="str">
        <f>IF(A91="","",男子申込一覧表!AU95)</f>
        <v/>
      </c>
      <c r="D91" s="82" t="str">
        <f>IF(A91="","",男子申込一覧表!AZ95)</f>
        <v/>
      </c>
      <c r="E91" s="83" t="str">
        <f>IF(A91="","",男子申込一覧表!BX95)</f>
        <v/>
      </c>
      <c r="F91" s="82" t="str">
        <f>IF(A91="","",男子申込一覧表!X95)</f>
        <v/>
      </c>
      <c r="G91" s="82" t="str">
        <f t="shared" si="3"/>
        <v/>
      </c>
      <c r="H91" s="82" t="str">
        <f>IF(A91="","",男子申込一覧表!BD95)</f>
        <v/>
      </c>
      <c r="I91" s="82" t="str">
        <f>IF(A91="","",男子申込一覧表!BE95)</f>
        <v/>
      </c>
      <c r="J91" s="82" t="str">
        <f>IF(A91="","",男子申込一覧表!BI95)</f>
        <v/>
      </c>
      <c r="K91" s="82" t="str">
        <f>IF(A91="","",男子申込一覧表!BG95)</f>
        <v/>
      </c>
      <c r="L91" s="82" t="str">
        <f>IF(A91="","",男子申込一覧表!AV95)</f>
        <v/>
      </c>
      <c r="M91" s="82" t="str">
        <f>IF(A91="","",TRIM(男子申込一覧表!F95)&amp;TRIM(男子申込一覧表!G95))</f>
        <v/>
      </c>
      <c r="N91" s="82" t="str">
        <f>IF(A91="","",男子申込一覧表!AG95)</f>
        <v/>
      </c>
    </row>
    <row r="92" spans="1:14" x14ac:dyDescent="0.15">
      <c r="A92" t="str">
        <f>IF(男子申込一覧表!F96="","",男子申込一覧表!AQ96)</f>
        <v/>
      </c>
      <c r="B92" t="str">
        <f t="shared" si="4"/>
        <v/>
      </c>
      <c r="C92" s="82" t="str">
        <f>IF(A92="","",男子申込一覧表!AU96)</f>
        <v/>
      </c>
      <c r="D92" s="82" t="str">
        <f>IF(A92="","",男子申込一覧表!AZ96)</f>
        <v/>
      </c>
      <c r="E92" s="83" t="str">
        <f>IF(A92="","",男子申込一覧表!BX96)</f>
        <v/>
      </c>
      <c r="F92" s="82" t="str">
        <f>IF(A92="","",男子申込一覧表!X96)</f>
        <v/>
      </c>
      <c r="G92" s="82" t="str">
        <f t="shared" si="3"/>
        <v/>
      </c>
      <c r="H92" s="82" t="str">
        <f>IF(A92="","",男子申込一覧表!BD96)</f>
        <v/>
      </c>
      <c r="I92" s="82" t="str">
        <f>IF(A92="","",男子申込一覧表!BE96)</f>
        <v/>
      </c>
      <c r="J92" s="82" t="str">
        <f>IF(A92="","",男子申込一覧表!BI96)</f>
        <v/>
      </c>
      <c r="K92" s="82" t="str">
        <f>IF(A92="","",男子申込一覧表!BG96)</f>
        <v/>
      </c>
      <c r="L92" s="82" t="str">
        <f>IF(A92="","",男子申込一覧表!AV96)</f>
        <v/>
      </c>
      <c r="M92" s="82" t="str">
        <f>IF(A92="","",TRIM(男子申込一覧表!F96)&amp;TRIM(男子申込一覧表!G96))</f>
        <v/>
      </c>
      <c r="N92" s="82" t="str">
        <f>IF(A92="","",男子申込一覧表!AG96)</f>
        <v/>
      </c>
    </row>
    <row r="93" spans="1:14" x14ac:dyDescent="0.15">
      <c r="A93" t="str">
        <f>IF(男子申込一覧表!F97="","",男子申込一覧表!AQ97)</f>
        <v/>
      </c>
      <c r="B93" t="str">
        <f t="shared" si="4"/>
        <v/>
      </c>
      <c r="C93" s="82" t="str">
        <f>IF(A93="","",男子申込一覧表!AU97)</f>
        <v/>
      </c>
      <c r="D93" s="82" t="str">
        <f>IF(A93="","",男子申込一覧表!AZ97)</f>
        <v/>
      </c>
      <c r="E93" s="83" t="str">
        <f>IF(A93="","",男子申込一覧表!BX97)</f>
        <v/>
      </c>
      <c r="F93" s="82" t="str">
        <f>IF(A93="","",男子申込一覧表!X97)</f>
        <v/>
      </c>
      <c r="G93" s="82" t="str">
        <f t="shared" si="3"/>
        <v/>
      </c>
      <c r="H93" s="82" t="str">
        <f>IF(A93="","",男子申込一覧表!BD97)</f>
        <v/>
      </c>
      <c r="I93" s="82" t="str">
        <f>IF(A93="","",男子申込一覧表!BE97)</f>
        <v/>
      </c>
      <c r="J93" s="82" t="str">
        <f>IF(A93="","",男子申込一覧表!BI97)</f>
        <v/>
      </c>
      <c r="K93" s="82" t="str">
        <f>IF(A93="","",男子申込一覧表!BG97)</f>
        <v/>
      </c>
      <c r="L93" s="82" t="str">
        <f>IF(A93="","",男子申込一覧表!AV97)</f>
        <v/>
      </c>
      <c r="M93" s="82" t="str">
        <f>IF(A93="","",TRIM(男子申込一覧表!F97)&amp;TRIM(男子申込一覧表!G97))</f>
        <v/>
      </c>
      <c r="N93" s="82" t="str">
        <f>IF(A93="","",男子申込一覧表!AG97)</f>
        <v/>
      </c>
    </row>
    <row r="94" spans="1:14" x14ac:dyDescent="0.15">
      <c r="A94" t="str">
        <f>IF(男子申込一覧表!F98="","",男子申込一覧表!AQ98)</f>
        <v/>
      </c>
      <c r="B94" t="str">
        <f t="shared" si="4"/>
        <v/>
      </c>
      <c r="C94" s="82" t="str">
        <f>IF(A94="","",男子申込一覧表!AU98)</f>
        <v/>
      </c>
      <c r="D94" s="82" t="str">
        <f>IF(A94="","",男子申込一覧表!AZ98)</f>
        <v/>
      </c>
      <c r="E94" s="83" t="str">
        <f>IF(A94="","",男子申込一覧表!BX98)</f>
        <v/>
      </c>
      <c r="F94" s="82" t="str">
        <f>IF(A94="","",男子申込一覧表!X98)</f>
        <v/>
      </c>
      <c r="G94" s="82" t="str">
        <f t="shared" si="3"/>
        <v/>
      </c>
      <c r="H94" s="82" t="str">
        <f>IF(A94="","",男子申込一覧表!BD98)</f>
        <v/>
      </c>
      <c r="I94" s="82" t="str">
        <f>IF(A94="","",男子申込一覧表!BE98)</f>
        <v/>
      </c>
      <c r="J94" s="82" t="str">
        <f>IF(A94="","",男子申込一覧表!BI98)</f>
        <v/>
      </c>
      <c r="K94" s="82" t="str">
        <f>IF(A94="","",男子申込一覧表!BG98)</f>
        <v/>
      </c>
      <c r="L94" s="82" t="str">
        <f>IF(A94="","",男子申込一覧表!AV98)</f>
        <v/>
      </c>
      <c r="M94" s="82" t="str">
        <f>IF(A94="","",TRIM(男子申込一覧表!F98)&amp;TRIM(男子申込一覧表!G98))</f>
        <v/>
      </c>
      <c r="N94" s="82" t="str">
        <f>IF(A94="","",男子申込一覧表!AG98)</f>
        <v/>
      </c>
    </row>
    <row r="95" spans="1:14" x14ac:dyDescent="0.15">
      <c r="A95" t="str">
        <f>IF(男子申込一覧表!F99="","",男子申込一覧表!AQ99)</f>
        <v/>
      </c>
      <c r="B95" t="str">
        <f t="shared" si="4"/>
        <v/>
      </c>
      <c r="C95" s="82" t="str">
        <f>IF(A95="","",男子申込一覧表!AU99)</f>
        <v/>
      </c>
      <c r="D95" s="82" t="str">
        <f>IF(A95="","",男子申込一覧表!AZ99)</f>
        <v/>
      </c>
      <c r="E95" s="83" t="str">
        <f>IF(A95="","",男子申込一覧表!BX99)</f>
        <v/>
      </c>
      <c r="F95" s="82" t="str">
        <f>IF(A95="","",男子申込一覧表!X99)</f>
        <v/>
      </c>
      <c r="G95" s="82" t="str">
        <f t="shared" si="3"/>
        <v/>
      </c>
      <c r="H95" s="82" t="str">
        <f>IF(A95="","",男子申込一覧表!BD99)</f>
        <v/>
      </c>
      <c r="I95" s="82" t="str">
        <f>IF(A95="","",男子申込一覧表!BE99)</f>
        <v/>
      </c>
      <c r="J95" s="82" t="str">
        <f>IF(A95="","",男子申込一覧表!BI99)</f>
        <v/>
      </c>
      <c r="K95" s="82" t="str">
        <f>IF(A95="","",男子申込一覧表!BG99)</f>
        <v/>
      </c>
      <c r="L95" s="82" t="str">
        <f>IF(A95="","",男子申込一覧表!AV99)</f>
        <v/>
      </c>
      <c r="M95" s="82" t="str">
        <f>IF(A95="","",TRIM(男子申込一覧表!F99)&amp;TRIM(男子申込一覧表!G99))</f>
        <v/>
      </c>
      <c r="N95" s="82" t="str">
        <f>IF(A95="","",男子申込一覧表!AG99)</f>
        <v/>
      </c>
    </row>
    <row r="96" spans="1:14" x14ac:dyDescent="0.15">
      <c r="A96" t="str">
        <f>IF(男子申込一覧表!F100="","",男子申込一覧表!AQ100)</f>
        <v/>
      </c>
      <c r="B96" t="str">
        <f t="shared" si="4"/>
        <v/>
      </c>
      <c r="C96" s="82" t="str">
        <f>IF(A96="","",男子申込一覧表!AU100)</f>
        <v/>
      </c>
      <c r="D96" s="82" t="str">
        <f>IF(A96="","",男子申込一覧表!AZ100)</f>
        <v/>
      </c>
      <c r="E96" s="83" t="str">
        <f>IF(A96="","",男子申込一覧表!BX100)</f>
        <v/>
      </c>
      <c r="F96" s="82" t="str">
        <f>IF(A96="","",男子申込一覧表!X100)</f>
        <v/>
      </c>
      <c r="G96" s="82" t="str">
        <f t="shared" si="3"/>
        <v/>
      </c>
      <c r="H96" s="82" t="str">
        <f>IF(A96="","",男子申込一覧表!BD100)</f>
        <v/>
      </c>
      <c r="I96" s="82" t="str">
        <f>IF(A96="","",男子申込一覧表!BE100)</f>
        <v/>
      </c>
      <c r="J96" s="82" t="str">
        <f>IF(A96="","",男子申込一覧表!BI100)</f>
        <v/>
      </c>
      <c r="K96" s="82" t="str">
        <f>IF(A96="","",男子申込一覧表!BG100)</f>
        <v/>
      </c>
      <c r="L96" s="82" t="str">
        <f>IF(A96="","",男子申込一覧表!AV100)</f>
        <v/>
      </c>
      <c r="M96" s="82" t="str">
        <f>IF(A96="","",TRIM(男子申込一覧表!F100)&amp;TRIM(男子申込一覧表!G100))</f>
        <v/>
      </c>
      <c r="N96" s="82" t="str">
        <f>IF(A96="","",男子申込一覧表!AG100)</f>
        <v/>
      </c>
    </row>
    <row r="97" spans="1:14" x14ac:dyDescent="0.15">
      <c r="A97" t="str">
        <f>IF(男子申込一覧表!F101="","",男子申込一覧表!AQ101)</f>
        <v/>
      </c>
      <c r="B97" t="str">
        <f t="shared" si="4"/>
        <v/>
      </c>
      <c r="C97" s="82" t="str">
        <f>IF(A97="","",男子申込一覧表!AU101)</f>
        <v/>
      </c>
      <c r="D97" s="82" t="str">
        <f>IF(A97="","",男子申込一覧表!AZ101)</f>
        <v/>
      </c>
      <c r="E97" s="83" t="str">
        <f>IF(A97="","",男子申込一覧表!BX101)</f>
        <v/>
      </c>
      <c r="F97" s="82" t="str">
        <f>IF(A97="","",男子申込一覧表!X101)</f>
        <v/>
      </c>
      <c r="G97" s="82" t="str">
        <f t="shared" si="3"/>
        <v/>
      </c>
      <c r="H97" s="82" t="str">
        <f>IF(A97="","",男子申込一覧表!BD101)</f>
        <v/>
      </c>
      <c r="I97" s="82" t="str">
        <f>IF(A97="","",男子申込一覧表!BE101)</f>
        <v/>
      </c>
      <c r="J97" s="82" t="str">
        <f>IF(A97="","",男子申込一覧表!BI101)</f>
        <v/>
      </c>
      <c r="K97" s="82" t="str">
        <f>IF(A97="","",男子申込一覧表!BG101)</f>
        <v/>
      </c>
      <c r="L97" s="82" t="str">
        <f>IF(A97="","",男子申込一覧表!AV101)</f>
        <v/>
      </c>
      <c r="M97" s="82" t="str">
        <f>IF(A97="","",TRIM(男子申込一覧表!F101)&amp;TRIM(男子申込一覧表!G101))</f>
        <v/>
      </c>
      <c r="N97" s="82" t="str">
        <f>IF(A97="","",男子申込一覧表!AG101)</f>
        <v/>
      </c>
    </row>
    <row r="98" spans="1:14" x14ac:dyDescent="0.15">
      <c r="A98" t="str">
        <f>IF(男子申込一覧表!F102="","",男子申込一覧表!AQ102)</f>
        <v/>
      </c>
      <c r="B98" t="str">
        <f t="shared" si="4"/>
        <v/>
      </c>
      <c r="C98" s="82" t="str">
        <f>IF(A98="","",男子申込一覧表!AU102)</f>
        <v/>
      </c>
      <c r="D98" s="82" t="str">
        <f>IF(A98="","",男子申込一覧表!AZ102)</f>
        <v/>
      </c>
      <c r="E98" s="83" t="str">
        <f>IF(A98="","",男子申込一覧表!BX102)</f>
        <v/>
      </c>
      <c r="F98" s="82" t="str">
        <f>IF(A98="","",男子申込一覧表!X102)</f>
        <v/>
      </c>
      <c r="G98" s="82" t="str">
        <f t="shared" si="3"/>
        <v/>
      </c>
      <c r="H98" s="82" t="str">
        <f>IF(A98="","",男子申込一覧表!BD102)</f>
        <v/>
      </c>
      <c r="I98" s="82" t="str">
        <f>IF(A98="","",男子申込一覧表!BE102)</f>
        <v/>
      </c>
      <c r="J98" s="82" t="str">
        <f>IF(A98="","",男子申込一覧表!BI102)</f>
        <v/>
      </c>
      <c r="K98" s="82" t="str">
        <f>IF(A98="","",男子申込一覧表!BG102)</f>
        <v/>
      </c>
      <c r="L98" s="82" t="str">
        <f>IF(A98="","",男子申込一覧表!AV102)</f>
        <v/>
      </c>
      <c r="M98" s="82" t="str">
        <f>IF(A98="","",TRIM(男子申込一覧表!F102)&amp;TRIM(男子申込一覧表!G102))</f>
        <v/>
      </c>
      <c r="N98" s="82" t="str">
        <f>IF(A98="","",男子申込一覧表!AG102)</f>
        <v/>
      </c>
    </row>
    <row r="99" spans="1:14" x14ac:dyDescent="0.15">
      <c r="A99" t="str">
        <f>IF(男子申込一覧表!F103="","",男子申込一覧表!AQ103)</f>
        <v/>
      </c>
      <c r="B99" t="str">
        <f t="shared" si="4"/>
        <v/>
      </c>
      <c r="C99" s="82" t="str">
        <f>IF(A99="","",男子申込一覧表!AU103)</f>
        <v/>
      </c>
      <c r="D99" s="82" t="str">
        <f>IF(A99="","",男子申込一覧表!AZ103)</f>
        <v/>
      </c>
      <c r="E99" s="83" t="str">
        <f>IF(A99="","",男子申込一覧表!BX103)</f>
        <v/>
      </c>
      <c r="F99" s="82" t="str">
        <f>IF(A99="","",男子申込一覧表!X103)</f>
        <v/>
      </c>
      <c r="G99" s="82" t="str">
        <f t="shared" si="3"/>
        <v/>
      </c>
      <c r="H99" s="82" t="str">
        <f>IF(A99="","",男子申込一覧表!BD103)</f>
        <v/>
      </c>
      <c r="I99" s="82" t="str">
        <f>IF(A99="","",男子申込一覧表!BE103)</f>
        <v/>
      </c>
      <c r="J99" s="82" t="str">
        <f>IF(A99="","",男子申込一覧表!BI103)</f>
        <v/>
      </c>
      <c r="K99" s="82" t="str">
        <f>IF(A99="","",男子申込一覧表!BG103)</f>
        <v/>
      </c>
      <c r="L99" s="82" t="str">
        <f>IF(A99="","",男子申込一覧表!AV103)</f>
        <v/>
      </c>
      <c r="M99" s="82" t="str">
        <f>IF(A99="","",TRIM(男子申込一覧表!F103)&amp;TRIM(男子申込一覧表!G103))</f>
        <v/>
      </c>
      <c r="N99" s="82" t="str">
        <f>IF(A99="","",男子申込一覧表!AG103)</f>
        <v/>
      </c>
    </row>
    <row r="100" spans="1:14" x14ac:dyDescent="0.15">
      <c r="A100" t="str">
        <f>IF(男子申込一覧表!F104="","",男子申込一覧表!AQ104)</f>
        <v/>
      </c>
      <c r="B100" t="str">
        <f t="shared" si="4"/>
        <v/>
      </c>
      <c r="C100" s="82" t="str">
        <f>IF(A100="","",男子申込一覧表!AU104)</f>
        <v/>
      </c>
      <c r="D100" s="82" t="str">
        <f>IF(A100="","",男子申込一覧表!AZ104)</f>
        <v/>
      </c>
      <c r="E100" s="83" t="str">
        <f>IF(A100="","",男子申込一覧表!BX104)</f>
        <v/>
      </c>
      <c r="F100" s="82" t="str">
        <f>IF(A100="","",男子申込一覧表!X104)</f>
        <v/>
      </c>
      <c r="G100" s="82" t="str">
        <f t="shared" si="3"/>
        <v/>
      </c>
      <c r="H100" s="82" t="str">
        <f>IF(A100="","",男子申込一覧表!BD104)</f>
        <v/>
      </c>
      <c r="I100" s="82" t="str">
        <f>IF(A100="","",男子申込一覧表!BE104)</f>
        <v/>
      </c>
      <c r="J100" s="82" t="str">
        <f>IF(A100="","",男子申込一覧表!BI104)</f>
        <v/>
      </c>
      <c r="K100" s="82" t="str">
        <f>IF(A100="","",男子申込一覧表!BG104)</f>
        <v/>
      </c>
      <c r="L100" s="82" t="str">
        <f>IF(A100="","",男子申込一覧表!AV104)</f>
        <v/>
      </c>
      <c r="M100" s="82" t="str">
        <f>IF(A100="","",TRIM(男子申込一覧表!F104)&amp;TRIM(男子申込一覧表!G104))</f>
        <v/>
      </c>
      <c r="N100" s="82" t="str">
        <f>IF(A100="","",男子申込一覧表!AG104)</f>
        <v/>
      </c>
    </row>
    <row r="101" spans="1:14" x14ac:dyDescent="0.15">
      <c r="A101" s="79" t="str">
        <f>IF(男子申込一覧表!F105="","",男子申込一覧表!AQ105)</f>
        <v/>
      </c>
      <c r="B101" s="79" t="str">
        <f t="shared" si="4"/>
        <v/>
      </c>
      <c r="C101" s="79" t="str">
        <f>IF(A101="","",男子申込一覧表!AU105)</f>
        <v/>
      </c>
      <c r="D101" s="79" t="str">
        <f>IF(A101="","",男子申込一覧表!AZ105)</f>
        <v/>
      </c>
      <c r="E101" s="84" t="str">
        <f>IF(A101="","",男子申込一覧表!BX105)</f>
        <v/>
      </c>
      <c r="F101" s="79" t="str">
        <f>IF(A101="","",男子申込一覧表!X105)</f>
        <v/>
      </c>
      <c r="G101" s="79" t="str">
        <f t="shared" si="3"/>
        <v/>
      </c>
      <c r="H101" s="79" t="str">
        <f>IF(A101="","",男子申込一覧表!BD105)</f>
        <v/>
      </c>
      <c r="I101" s="79" t="str">
        <f>IF(A101="","",男子申込一覧表!BE105)</f>
        <v/>
      </c>
      <c r="J101" s="79" t="str">
        <f>IF(A101="","",男子申込一覧表!BI105)</f>
        <v/>
      </c>
      <c r="K101" s="79" t="str">
        <f>IF(A101="","",男子申込一覧表!BG105)</f>
        <v/>
      </c>
      <c r="L101" s="79" t="str">
        <f>IF(A101="","",男子申込一覧表!AV105)</f>
        <v/>
      </c>
      <c r="M101" s="79" t="str">
        <f>IF(A101="","",TRIM(男子申込一覧表!F105)&amp;TRIM(男子申込一覧表!G105))</f>
        <v/>
      </c>
      <c r="N101" s="79" t="str">
        <f>IF(A101="","",男子申込一覧表!AG105)</f>
        <v/>
      </c>
    </row>
    <row r="102" spans="1:14" x14ac:dyDescent="0.15">
      <c r="C102" s="82"/>
      <c r="D102" s="82"/>
      <c r="E102" s="83"/>
      <c r="F102" s="82"/>
      <c r="G102" s="82"/>
      <c r="H102" s="82"/>
      <c r="I102" s="82"/>
      <c r="J102" s="82"/>
      <c r="K102" s="82"/>
      <c r="L102" s="82"/>
      <c r="M102" s="82"/>
      <c r="N102" s="82"/>
    </row>
    <row r="103" spans="1:14" x14ac:dyDescent="0.15">
      <c r="A103" t="str">
        <f>IF(男子申込一覧表!F107="","",男子申込一覧表!AQ107)</f>
        <v/>
      </c>
      <c r="B103" t="str">
        <f t="shared" si="4"/>
        <v/>
      </c>
      <c r="C103" s="82" t="str">
        <f>IF(A103="","",男子申込一覧表!AU107)</f>
        <v/>
      </c>
      <c r="D103" s="82" t="str">
        <f>IF(A103="","",男子申込一覧表!AZ107)</f>
        <v/>
      </c>
      <c r="E103" s="83" t="str">
        <f>IF(A103="","",男子申込一覧表!BX107)</f>
        <v/>
      </c>
      <c r="F103" s="82" t="str">
        <f>IF(A103="","",男子申込一覧表!X107)</f>
        <v/>
      </c>
      <c r="G103" s="82" t="str">
        <f>IF(A103="","",男子申込一覧表!AW107)</f>
        <v/>
      </c>
      <c r="H103" s="82" t="str">
        <f>IF(A103="","",男子申込一覧表!BD107)</f>
        <v/>
      </c>
      <c r="I103" s="82" t="str">
        <f>IF(A103="","",男子申込一覧表!BE107)</f>
        <v/>
      </c>
      <c r="J103" s="82" t="str">
        <f>IF(A103="","",男子申込一覧表!BI107)</f>
        <v/>
      </c>
      <c r="K103" s="82" t="str">
        <f>IF(A103="","",男子申込一覧表!BG107)</f>
        <v/>
      </c>
      <c r="L103" s="82" t="str">
        <f>IF(A103="","",男子申込一覧表!AV107)</f>
        <v/>
      </c>
      <c r="M103" s="82" t="str">
        <f>IF(A103="","",TRIM(男子申込一覧表!F107)&amp;TRIM(男子申込一覧表!G107))</f>
        <v/>
      </c>
      <c r="N103" s="82" t="str">
        <f>IF(A103="","",男子申込一覧表!AG107)</f>
        <v/>
      </c>
    </row>
    <row r="104" spans="1:14" x14ac:dyDescent="0.15">
      <c r="A104" s="106" t="str">
        <f>IF(女子申込一覧表!F108="","",女子申込一覧表!AQ108)</f>
        <v/>
      </c>
      <c r="B104" s="106" t="str">
        <f>IF(A104="","",5)</f>
        <v/>
      </c>
      <c r="C104" s="106" t="str">
        <f>IF(A104="","",女子申込一覧表!AU108)</f>
        <v/>
      </c>
      <c r="D104" s="106" t="str">
        <f>IF(A104="","",女子申込一覧表!AZ108)</f>
        <v/>
      </c>
      <c r="E104" s="107" t="str">
        <f>IF(A104="","",女子申込一覧表!BX108)</f>
        <v/>
      </c>
      <c r="F104" s="106" t="str">
        <f>IF(A104="","",女子申込一覧表!X108)</f>
        <v/>
      </c>
      <c r="G104" s="106" t="str">
        <f>IF(A104="","",1)</f>
        <v/>
      </c>
      <c r="H104" s="106" t="str">
        <f>IF(A104="","",女子申込一覧表!BD108)</f>
        <v/>
      </c>
      <c r="I104" s="106" t="str">
        <f>IF(A104="","",女子申込一覧表!BE108)</f>
        <v/>
      </c>
      <c r="J104" s="106" t="str">
        <f>IF(A104="","",女子申込一覧表!BI108)</f>
        <v/>
      </c>
      <c r="K104" s="106" t="str">
        <f>IF(A104="","",女子申込一覧表!BG108)</f>
        <v/>
      </c>
      <c r="L104" s="106" t="str">
        <f>IF(A104="","",女子申込一覧表!AV108)</f>
        <v/>
      </c>
      <c r="M104" s="106" t="str">
        <f>IF(A104="","",TRIM(女子申込一覧表!F108)&amp;TRIM(女子申込一覧表!G108))</f>
        <v/>
      </c>
      <c r="N104" s="106" t="str">
        <f>IF(A104="","",女子申込一覧表!AG108)</f>
        <v/>
      </c>
    </row>
    <row r="105" spans="1:14" x14ac:dyDescent="0.15">
      <c r="A105" s="82" t="str">
        <f>IF(女子申込一覧表!F109="","",女子申込一覧表!AQ109)</f>
        <v/>
      </c>
      <c r="B105" s="82" t="str">
        <f t="shared" ref="B105:B168" si="5">IF(A105="","",5)</f>
        <v/>
      </c>
      <c r="C105" s="82" t="str">
        <f>IF(A105="","",女子申込一覧表!AU109)</f>
        <v/>
      </c>
      <c r="D105" s="82" t="str">
        <f>IF(A105="","",女子申込一覧表!AZ109)</f>
        <v/>
      </c>
      <c r="E105" s="83" t="str">
        <f>IF(A105="","",女子申込一覧表!BX109)</f>
        <v/>
      </c>
      <c r="F105" s="82" t="str">
        <f>IF(A105="","",女子申込一覧表!X109)</f>
        <v/>
      </c>
      <c r="G105" s="82" t="str">
        <f t="shared" ref="G105:G168" si="6">IF(A105="","",1)</f>
        <v/>
      </c>
      <c r="H105" s="82" t="str">
        <f>IF(A105="","",女子申込一覧表!BD109)</f>
        <v/>
      </c>
      <c r="I105" s="82" t="str">
        <f>IF(A105="","",女子申込一覧表!BE109)</f>
        <v/>
      </c>
      <c r="J105" s="82" t="str">
        <f>IF(A105="","",女子申込一覧表!BI109)</f>
        <v/>
      </c>
      <c r="K105" s="82" t="str">
        <f>IF(A105="","",女子申込一覧表!BG109)</f>
        <v/>
      </c>
      <c r="L105" s="82" t="str">
        <f>IF(A105="","",女子申込一覧表!AV109)</f>
        <v/>
      </c>
      <c r="M105" s="82" t="str">
        <f>IF(A105="","",TRIM(女子申込一覧表!F109)&amp;TRIM(女子申込一覧表!G109))</f>
        <v/>
      </c>
      <c r="N105" s="82" t="str">
        <f>IF(A105="","",女子申込一覧表!AG109)</f>
        <v/>
      </c>
    </row>
    <row r="106" spans="1:14" x14ac:dyDescent="0.15">
      <c r="A106" s="82" t="str">
        <f>IF(女子申込一覧表!F110="","",女子申込一覧表!AQ110)</f>
        <v/>
      </c>
      <c r="B106" s="82" t="str">
        <f t="shared" si="5"/>
        <v/>
      </c>
      <c r="C106" s="82" t="str">
        <f>IF(A106="","",女子申込一覧表!AU110)</f>
        <v/>
      </c>
      <c r="D106" s="82" t="str">
        <f>IF(A106="","",女子申込一覧表!AZ110)</f>
        <v/>
      </c>
      <c r="E106" s="83" t="str">
        <f>IF(A106="","",女子申込一覧表!BX110)</f>
        <v/>
      </c>
      <c r="F106" s="82" t="str">
        <f>IF(A106="","",女子申込一覧表!X110)</f>
        <v/>
      </c>
      <c r="G106" s="82" t="str">
        <f t="shared" si="6"/>
        <v/>
      </c>
      <c r="H106" s="82" t="str">
        <f>IF(A106="","",女子申込一覧表!BD110)</f>
        <v/>
      </c>
      <c r="I106" s="82" t="str">
        <f>IF(A106="","",女子申込一覧表!BE110)</f>
        <v/>
      </c>
      <c r="J106" s="82" t="str">
        <f>IF(A106="","",女子申込一覧表!BI110)</f>
        <v/>
      </c>
      <c r="K106" s="82" t="str">
        <f>IF(A106="","",女子申込一覧表!BG110)</f>
        <v/>
      </c>
      <c r="L106" s="82" t="str">
        <f>IF(A106="","",女子申込一覧表!AV110)</f>
        <v/>
      </c>
      <c r="M106" s="82" t="str">
        <f>IF(A106="","",TRIM(女子申込一覧表!F110)&amp;TRIM(女子申込一覧表!G110))</f>
        <v/>
      </c>
      <c r="N106" s="82" t="str">
        <f>IF(A106="","",女子申込一覧表!AG110)</f>
        <v/>
      </c>
    </row>
    <row r="107" spans="1:14" x14ac:dyDescent="0.15">
      <c r="A107" s="82" t="str">
        <f>IF(女子申込一覧表!F111="","",女子申込一覧表!AQ111)</f>
        <v/>
      </c>
      <c r="B107" s="82" t="str">
        <f t="shared" si="5"/>
        <v/>
      </c>
      <c r="C107" s="82" t="str">
        <f>IF(A107="","",女子申込一覧表!AU111)</f>
        <v/>
      </c>
      <c r="D107" s="82" t="str">
        <f>IF(A107="","",女子申込一覧表!AZ111)</f>
        <v/>
      </c>
      <c r="E107" s="83" t="str">
        <f>IF(A107="","",女子申込一覧表!BX111)</f>
        <v/>
      </c>
      <c r="F107" s="82" t="str">
        <f>IF(A107="","",女子申込一覧表!X111)</f>
        <v/>
      </c>
      <c r="G107" s="82" t="str">
        <f t="shared" si="6"/>
        <v/>
      </c>
      <c r="H107" s="82" t="str">
        <f>IF(A107="","",女子申込一覧表!BD111)</f>
        <v/>
      </c>
      <c r="I107" s="82" t="str">
        <f>IF(A107="","",女子申込一覧表!BE111)</f>
        <v/>
      </c>
      <c r="J107" s="82" t="str">
        <f>IF(A107="","",女子申込一覧表!BI111)</f>
        <v/>
      </c>
      <c r="K107" s="82" t="str">
        <f>IF(A107="","",女子申込一覧表!BG111)</f>
        <v/>
      </c>
      <c r="L107" s="82" t="str">
        <f>IF(A107="","",女子申込一覧表!AV111)</f>
        <v/>
      </c>
      <c r="M107" s="82" t="str">
        <f>IF(A107="","",TRIM(女子申込一覧表!F111)&amp;TRIM(女子申込一覧表!G111))</f>
        <v/>
      </c>
      <c r="N107" s="82" t="str">
        <f>IF(A107="","",女子申込一覧表!AG111)</f>
        <v/>
      </c>
    </row>
    <row r="108" spans="1:14" x14ac:dyDescent="0.15">
      <c r="A108" s="82" t="str">
        <f>IF(女子申込一覧表!F112="","",女子申込一覧表!AQ112)</f>
        <v/>
      </c>
      <c r="B108" s="82" t="str">
        <f t="shared" si="5"/>
        <v/>
      </c>
      <c r="C108" s="82" t="str">
        <f>IF(A108="","",女子申込一覧表!AU112)</f>
        <v/>
      </c>
      <c r="D108" s="82" t="str">
        <f>IF(A108="","",女子申込一覧表!AZ112)</f>
        <v/>
      </c>
      <c r="E108" s="83" t="str">
        <f>IF(A108="","",女子申込一覧表!BX112)</f>
        <v/>
      </c>
      <c r="F108" s="82" t="str">
        <f>IF(A108="","",女子申込一覧表!X112)</f>
        <v/>
      </c>
      <c r="G108" s="82" t="str">
        <f t="shared" si="6"/>
        <v/>
      </c>
      <c r="H108" s="82" t="str">
        <f>IF(A108="","",女子申込一覧表!BD112)</f>
        <v/>
      </c>
      <c r="I108" s="82" t="str">
        <f>IF(A108="","",女子申込一覧表!BE112)</f>
        <v/>
      </c>
      <c r="J108" s="82" t="str">
        <f>IF(A108="","",女子申込一覧表!BI112)</f>
        <v/>
      </c>
      <c r="K108" s="82" t="str">
        <f>IF(A108="","",女子申込一覧表!BG112)</f>
        <v/>
      </c>
      <c r="L108" s="82" t="str">
        <f>IF(A108="","",女子申込一覧表!AV112)</f>
        <v/>
      </c>
      <c r="M108" s="82" t="str">
        <f>IF(A108="","",TRIM(女子申込一覧表!F112)&amp;TRIM(女子申込一覧表!G112))</f>
        <v/>
      </c>
      <c r="N108" s="82" t="str">
        <f>IF(A108="","",女子申込一覧表!AG112)</f>
        <v/>
      </c>
    </row>
    <row r="109" spans="1:14" x14ac:dyDescent="0.15">
      <c r="A109" s="82" t="str">
        <f>IF(女子申込一覧表!F113="","",女子申込一覧表!AQ113)</f>
        <v/>
      </c>
      <c r="B109" s="82" t="str">
        <f t="shared" si="5"/>
        <v/>
      </c>
      <c r="C109" s="82" t="str">
        <f>IF(A109="","",女子申込一覧表!AU113)</f>
        <v/>
      </c>
      <c r="D109" s="82" t="str">
        <f>IF(A109="","",女子申込一覧表!AZ113)</f>
        <v/>
      </c>
      <c r="E109" s="83" t="str">
        <f>IF(A109="","",女子申込一覧表!BX113)</f>
        <v/>
      </c>
      <c r="F109" s="82" t="str">
        <f>IF(A109="","",女子申込一覧表!X113)</f>
        <v/>
      </c>
      <c r="G109" s="82" t="str">
        <f t="shared" si="6"/>
        <v/>
      </c>
      <c r="H109" s="82" t="str">
        <f>IF(A109="","",女子申込一覧表!BD113)</f>
        <v/>
      </c>
      <c r="I109" s="82" t="str">
        <f>IF(A109="","",女子申込一覧表!BE113)</f>
        <v/>
      </c>
      <c r="J109" s="82" t="str">
        <f>IF(A109="","",女子申込一覧表!BI113)</f>
        <v/>
      </c>
      <c r="K109" s="82" t="str">
        <f>IF(A109="","",女子申込一覧表!BG113)</f>
        <v/>
      </c>
      <c r="L109" s="82" t="str">
        <f>IF(A109="","",女子申込一覧表!AV113)</f>
        <v/>
      </c>
      <c r="M109" s="82" t="str">
        <f>IF(A109="","",TRIM(女子申込一覧表!F113)&amp;TRIM(女子申込一覧表!G113))</f>
        <v/>
      </c>
      <c r="N109" s="82" t="str">
        <f>IF(A109="","",女子申込一覧表!AG113)</f>
        <v/>
      </c>
    </row>
    <row r="110" spans="1:14" x14ac:dyDescent="0.15">
      <c r="A110" s="82" t="str">
        <f>IF(女子申込一覧表!F114="","",女子申込一覧表!AQ114)</f>
        <v/>
      </c>
      <c r="B110" s="82" t="str">
        <f t="shared" si="5"/>
        <v/>
      </c>
      <c r="C110" s="82" t="str">
        <f>IF(A110="","",女子申込一覧表!AU114)</f>
        <v/>
      </c>
      <c r="D110" s="82" t="str">
        <f>IF(A110="","",女子申込一覧表!AZ114)</f>
        <v/>
      </c>
      <c r="E110" s="83" t="str">
        <f>IF(A110="","",女子申込一覧表!BX114)</f>
        <v/>
      </c>
      <c r="F110" s="82" t="str">
        <f>IF(A110="","",女子申込一覧表!X114)</f>
        <v/>
      </c>
      <c r="G110" s="82" t="str">
        <f t="shared" si="6"/>
        <v/>
      </c>
      <c r="H110" s="82" t="str">
        <f>IF(A110="","",女子申込一覧表!BD114)</f>
        <v/>
      </c>
      <c r="I110" s="82" t="str">
        <f>IF(A110="","",女子申込一覧表!BE114)</f>
        <v/>
      </c>
      <c r="J110" s="82" t="str">
        <f>IF(A110="","",女子申込一覧表!BI114)</f>
        <v/>
      </c>
      <c r="K110" s="82" t="str">
        <f>IF(A110="","",女子申込一覧表!BG114)</f>
        <v/>
      </c>
      <c r="L110" s="82" t="str">
        <f>IF(A110="","",女子申込一覧表!AV114)</f>
        <v/>
      </c>
      <c r="M110" s="82" t="str">
        <f>IF(A110="","",TRIM(女子申込一覧表!F114)&amp;TRIM(女子申込一覧表!G114))</f>
        <v/>
      </c>
      <c r="N110" s="82" t="str">
        <f>IF(A110="","",女子申込一覧表!AG114)</f>
        <v/>
      </c>
    </row>
    <row r="111" spans="1:14" x14ac:dyDescent="0.15">
      <c r="A111" s="82" t="str">
        <f>IF(女子申込一覧表!F115="","",女子申込一覧表!AQ115)</f>
        <v/>
      </c>
      <c r="B111" s="82" t="str">
        <f t="shared" si="5"/>
        <v/>
      </c>
      <c r="C111" s="82" t="str">
        <f>IF(A111="","",女子申込一覧表!AU115)</f>
        <v/>
      </c>
      <c r="D111" s="82" t="str">
        <f>IF(A111="","",女子申込一覧表!AZ115)</f>
        <v/>
      </c>
      <c r="E111" s="83" t="str">
        <f>IF(A111="","",女子申込一覧表!BX115)</f>
        <v/>
      </c>
      <c r="F111" s="82" t="str">
        <f>IF(A111="","",女子申込一覧表!X115)</f>
        <v/>
      </c>
      <c r="G111" s="82" t="str">
        <f t="shared" si="6"/>
        <v/>
      </c>
      <c r="H111" s="82" t="str">
        <f>IF(A111="","",女子申込一覧表!BD115)</f>
        <v/>
      </c>
      <c r="I111" s="82" t="str">
        <f>IF(A111="","",女子申込一覧表!BE115)</f>
        <v/>
      </c>
      <c r="J111" s="82" t="str">
        <f>IF(A111="","",女子申込一覧表!BI115)</f>
        <v/>
      </c>
      <c r="K111" s="82" t="str">
        <f>IF(A111="","",女子申込一覧表!BG115)</f>
        <v/>
      </c>
      <c r="L111" s="82" t="str">
        <f>IF(A111="","",女子申込一覧表!AV115)</f>
        <v/>
      </c>
      <c r="M111" s="82" t="str">
        <f>IF(A111="","",TRIM(女子申込一覧表!F115)&amp;TRIM(女子申込一覧表!G115))</f>
        <v/>
      </c>
      <c r="N111" s="82" t="str">
        <f>IF(A111="","",女子申込一覧表!AG115)</f>
        <v/>
      </c>
    </row>
    <row r="112" spans="1:14" x14ac:dyDescent="0.15">
      <c r="A112" s="82" t="str">
        <f>IF(女子申込一覧表!F116="","",女子申込一覧表!AQ116)</f>
        <v/>
      </c>
      <c r="B112" s="82" t="str">
        <f t="shared" si="5"/>
        <v/>
      </c>
      <c r="C112" s="82" t="str">
        <f>IF(A112="","",女子申込一覧表!AU116)</f>
        <v/>
      </c>
      <c r="D112" s="82" t="str">
        <f>IF(A112="","",女子申込一覧表!AZ116)</f>
        <v/>
      </c>
      <c r="E112" s="83" t="str">
        <f>IF(A112="","",女子申込一覧表!BX116)</f>
        <v/>
      </c>
      <c r="F112" s="82" t="str">
        <f>IF(A112="","",女子申込一覧表!X116)</f>
        <v/>
      </c>
      <c r="G112" s="82" t="str">
        <f t="shared" si="6"/>
        <v/>
      </c>
      <c r="H112" s="82" t="str">
        <f>IF(A112="","",女子申込一覧表!BD116)</f>
        <v/>
      </c>
      <c r="I112" s="82" t="str">
        <f>IF(A112="","",女子申込一覧表!BE116)</f>
        <v/>
      </c>
      <c r="J112" s="82" t="str">
        <f>IF(A112="","",女子申込一覧表!BI116)</f>
        <v/>
      </c>
      <c r="K112" s="82" t="str">
        <f>IF(A112="","",女子申込一覧表!BG116)</f>
        <v/>
      </c>
      <c r="L112" s="82" t="str">
        <f>IF(A112="","",女子申込一覧表!AV116)</f>
        <v/>
      </c>
      <c r="M112" s="82" t="str">
        <f>IF(A112="","",TRIM(女子申込一覧表!F116)&amp;TRIM(女子申込一覧表!G116))</f>
        <v/>
      </c>
      <c r="N112" s="82" t="str">
        <f>IF(A112="","",女子申込一覧表!AG116)</f>
        <v/>
      </c>
    </row>
    <row r="113" spans="1:14" x14ac:dyDescent="0.15">
      <c r="A113" s="82" t="str">
        <f>IF(女子申込一覧表!F117="","",女子申込一覧表!AQ117)</f>
        <v/>
      </c>
      <c r="B113" s="82" t="str">
        <f t="shared" si="5"/>
        <v/>
      </c>
      <c r="C113" s="82" t="str">
        <f>IF(A113="","",女子申込一覧表!AU117)</f>
        <v/>
      </c>
      <c r="D113" s="82" t="str">
        <f>IF(A113="","",女子申込一覧表!AZ117)</f>
        <v/>
      </c>
      <c r="E113" s="83" t="str">
        <f>IF(A113="","",女子申込一覧表!BX117)</f>
        <v/>
      </c>
      <c r="F113" s="82" t="str">
        <f>IF(A113="","",女子申込一覧表!X117)</f>
        <v/>
      </c>
      <c r="G113" s="82" t="str">
        <f t="shared" si="6"/>
        <v/>
      </c>
      <c r="H113" s="82" t="str">
        <f>IF(A113="","",女子申込一覧表!BD117)</f>
        <v/>
      </c>
      <c r="I113" s="82" t="str">
        <f>IF(A113="","",女子申込一覧表!BE117)</f>
        <v/>
      </c>
      <c r="J113" s="82" t="str">
        <f>IF(A113="","",女子申込一覧表!BI117)</f>
        <v/>
      </c>
      <c r="K113" s="82" t="str">
        <f>IF(A113="","",女子申込一覧表!BG117)</f>
        <v/>
      </c>
      <c r="L113" s="82" t="str">
        <f>IF(A113="","",女子申込一覧表!AV117)</f>
        <v/>
      </c>
      <c r="M113" s="82" t="str">
        <f>IF(A113="","",TRIM(女子申込一覧表!F117)&amp;TRIM(女子申込一覧表!G117))</f>
        <v/>
      </c>
      <c r="N113" s="82" t="str">
        <f>IF(A113="","",女子申込一覧表!AG117)</f>
        <v/>
      </c>
    </row>
    <row r="114" spans="1:14" x14ac:dyDescent="0.15">
      <c r="A114" s="82" t="str">
        <f>IF(女子申込一覧表!F118="","",女子申込一覧表!AQ118)</f>
        <v/>
      </c>
      <c r="B114" s="82" t="str">
        <f t="shared" si="5"/>
        <v/>
      </c>
      <c r="C114" s="82" t="str">
        <f>IF(A114="","",女子申込一覧表!AU118)</f>
        <v/>
      </c>
      <c r="D114" s="82" t="str">
        <f>IF(A114="","",女子申込一覧表!AZ118)</f>
        <v/>
      </c>
      <c r="E114" s="83" t="str">
        <f>IF(A114="","",女子申込一覧表!BX118)</f>
        <v/>
      </c>
      <c r="F114" s="82" t="str">
        <f>IF(A114="","",女子申込一覧表!X118)</f>
        <v/>
      </c>
      <c r="G114" s="82" t="str">
        <f t="shared" si="6"/>
        <v/>
      </c>
      <c r="H114" s="82" t="str">
        <f>IF(A114="","",女子申込一覧表!BD118)</f>
        <v/>
      </c>
      <c r="I114" s="82" t="str">
        <f>IF(A114="","",女子申込一覧表!BE118)</f>
        <v/>
      </c>
      <c r="J114" s="82" t="str">
        <f>IF(A114="","",女子申込一覧表!BI118)</f>
        <v/>
      </c>
      <c r="K114" s="82" t="str">
        <f>IF(A114="","",女子申込一覧表!BG118)</f>
        <v/>
      </c>
      <c r="L114" s="82" t="str">
        <f>IF(A114="","",女子申込一覧表!AV118)</f>
        <v/>
      </c>
      <c r="M114" s="82" t="str">
        <f>IF(A114="","",TRIM(女子申込一覧表!F118)&amp;TRIM(女子申込一覧表!G118))</f>
        <v/>
      </c>
      <c r="N114" s="82" t="str">
        <f>IF(A114="","",女子申込一覧表!AG118)</f>
        <v/>
      </c>
    </row>
    <row r="115" spans="1:14" x14ac:dyDescent="0.15">
      <c r="A115" s="82" t="str">
        <f>IF(女子申込一覧表!F119="","",女子申込一覧表!AQ119)</f>
        <v/>
      </c>
      <c r="B115" s="82" t="str">
        <f t="shared" si="5"/>
        <v/>
      </c>
      <c r="C115" s="82" t="str">
        <f>IF(A115="","",女子申込一覧表!AU119)</f>
        <v/>
      </c>
      <c r="D115" s="82" t="str">
        <f>IF(A115="","",女子申込一覧表!AZ119)</f>
        <v/>
      </c>
      <c r="E115" s="83" t="str">
        <f>IF(A115="","",女子申込一覧表!BX119)</f>
        <v/>
      </c>
      <c r="F115" s="82" t="str">
        <f>IF(A115="","",女子申込一覧表!X119)</f>
        <v/>
      </c>
      <c r="G115" s="82" t="str">
        <f t="shared" si="6"/>
        <v/>
      </c>
      <c r="H115" s="82" t="str">
        <f>IF(A115="","",女子申込一覧表!BD119)</f>
        <v/>
      </c>
      <c r="I115" s="82" t="str">
        <f>IF(A115="","",女子申込一覧表!BE119)</f>
        <v/>
      </c>
      <c r="J115" s="82" t="str">
        <f>IF(A115="","",女子申込一覧表!BI119)</f>
        <v/>
      </c>
      <c r="K115" s="82" t="str">
        <f>IF(A115="","",女子申込一覧表!BG119)</f>
        <v/>
      </c>
      <c r="L115" s="82" t="str">
        <f>IF(A115="","",女子申込一覧表!AV119)</f>
        <v/>
      </c>
      <c r="M115" s="82" t="str">
        <f>IF(A115="","",TRIM(女子申込一覧表!F119)&amp;TRIM(女子申込一覧表!G119))</f>
        <v/>
      </c>
      <c r="N115" s="82" t="str">
        <f>IF(A115="","",女子申込一覧表!AG119)</f>
        <v/>
      </c>
    </row>
    <row r="116" spans="1:14" x14ac:dyDescent="0.15">
      <c r="A116" s="82" t="str">
        <f>IF(女子申込一覧表!F120="","",女子申込一覧表!AQ120)</f>
        <v/>
      </c>
      <c r="B116" s="82" t="str">
        <f t="shared" si="5"/>
        <v/>
      </c>
      <c r="C116" s="82" t="str">
        <f>IF(A116="","",女子申込一覧表!AU120)</f>
        <v/>
      </c>
      <c r="D116" s="82" t="str">
        <f>IF(A116="","",女子申込一覧表!AZ120)</f>
        <v/>
      </c>
      <c r="E116" s="83" t="str">
        <f>IF(A116="","",女子申込一覧表!BX120)</f>
        <v/>
      </c>
      <c r="F116" s="82" t="str">
        <f>IF(A116="","",女子申込一覧表!X120)</f>
        <v/>
      </c>
      <c r="G116" s="82" t="str">
        <f t="shared" si="6"/>
        <v/>
      </c>
      <c r="H116" s="82" t="str">
        <f>IF(A116="","",女子申込一覧表!BD120)</f>
        <v/>
      </c>
      <c r="I116" s="82" t="str">
        <f>IF(A116="","",女子申込一覧表!BE120)</f>
        <v/>
      </c>
      <c r="J116" s="82" t="str">
        <f>IF(A116="","",女子申込一覧表!BI120)</f>
        <v/>
      </c>
      <c r="K116" s="82" t="str">
        <f>IF(A116="","",女子申込一覧表!BG120)</f>
        <v/>
      </c>
      <c r="L116" s="82" t="str">
        <f>IF(A116="","",女子申込一覧表!AV120)</f>
        <v/>
      </c>
      <c r="M116" s="82" t="str">
        <f>IF(A116="","",TRIM(女子申込一覧表!F120)&amp;TRIM(女子申込一覧表!G120))</f>
        <v/>
      </c>
      <c r="N116" s="82" t="str">
        <f>IF(A116="","",女子申込一覧表!AG120)</f>
        <v/>
      </c>
    </row>
    <row r="117" spans="1:14" x14ac:dyDescent="0.15">
      <c r="A117" s="82" t="str">
        <f>IF(女子申込一覧表!F121="","",女子申込一覧表!AQ121)</f>
        <v/>
      </c>
      <c r="B117" s="82" t="str">
        <f t="shared" si="5"/>
        <v/>
      </c>
      <c r="C117" s="82" t="str">
        <f>IF(A117="","",女子申込一覧表!AU121)</f>
        <v/>
      </c>
      <c r="D117" s="82" t="str">
        <f>IF(A117="","",女子申込一覧表!AZ121)</f>
        <v/>
      </c>
      <c r="E117" s="83" t="str">
        <f>IF(A117="","",女子申込一覧表!BX121)</f>
        <v/>
      </c>
      <c r="F117" s="82" t="str">
        <f>IF(A117="","",女子申込一覧表!X121)</f>
        <v/>
      </c>
      <c r="G117" s="82" t="str">
        <f t="shared" si="6"/>
        <v/>
      </c>
      <c r="H117" s="82" t="str">
        <f>IF(A117="","",女子申込一覧表!BD121)</f>
        <v/>
      </c>
      <c r="I117" s="82" t="str">
        <f>IF(A117="","",女子申込一覧表!BE121)</f>
        <v/>
      </c>
      <c r="J117" s="82" t="str">
        <f>IF(A117="","",女子申込一覧表!BI121)</f>
        <v/>
      </c>
      <c r="K117" s="82" t="str">
        <f>IF(A117="","",女子申込一覧表!BG121)</f>
        <v/>
      </c>
      <c r="L117" s="82" t="str">
        <f>IF(A117="","",女子申込一覧表!AV121)</f>
        <v/>
      </c>
      <c r="M117" s="82" t="str">
        <f>IF(A117="","",TRIM(女子申込一覧表!F121)&amp;TRIM(女子申込一覧表!G121))</f>
        <v/>
      </c>
      <c r="N117" s="82" t="str">
        <f>IF(A117="","",女子申込一覧表!AG121)</f>
        <v/>
      </c>
    </row>
    <row r="118" spans="1:14" x14ac:dyDescent="0.15">
      <c r="A118" s="82" t="str">
        <f>IF(女子申込一覧表!F122="","",女子申込一覧表!AQ122)</f>
        <v/>
      </c>
      <c r="B118" s="82" t="str">
        <f t="shared" si="5"/>
        <v/>
      </c>
      <c r="C118" s="82" t="str">
        <f>IF(A118="","",女子申込一覧表!AU122)</f>
        <v/>
      </c>
      <c r="D118" s="82" t="str">
        <f>IF(A118="","",女子申込一覧表!AZ122)</f>
        <v/>
      </c>
      <c r="E118" s="83" t="str">
        <f>IF(A118="","",女子申込一覧表!BX122)</f>
        <v/>
      </c>
      <c r="F118" s="82" t="str">
        <f>IF(A118="","",女子申込一覧表!X122)</f>
        <v/>
      </c>
      <c r="G118" s="82" t="str">
        <f t="shared" si="6"/>
        <v/>
      </c>
      <c r="H118" s="82" t="str">
        <f>IF(A118="","",女子申込一覧表!BD122)</f>
        <v/>
      </c>
      <c r="I118" s="82" t="str">
        <f>IF(A118="","",女子申込一覧表!BE122)</f>
        <v/>
      </c>
      <c r="J118" s="82" t="str">
        <f>IF(A118="","",女子申込一覧表!BI122)</f>
        <v/>
      </c>
      <c r="K118" s="82" t="str">
        <f>IF(A118="","",女子申込一覧表!BG122)</f>
        <v/>
      </c>
      <c r="L118" s="82" t="str">
        <f>IF(A118="","",女子申込一覧表!AV122)</f>
        <v/>
      </c>
      <c r="M118" s="82" t="str">
        <f>IF(A118="","",TRIM(女子申込一覧表!F122)&amp;TRIM(女子申込一覧表!G122))</f>
        <v/>
      </c>
      <c r="N118" s="82" t="str">
        <f>IF(A118="","",女子申込一覧表!AG122)</f>
        <v/>
      </c>
    </row>
    <row r="119" spans="1:14" x14ac:dyDescent="0.15">
      <c r="A119" s="82" t="str">
        <f>IF(女子申込一覧表!F123="","",女子申込一覧表!AQ123)</f>
        <v/>
      </c>
      <c r="B119" s="82" t="str">
        <f t="shared" si="5"/>
        <v/>
      </c>
      <c r="C119" s="82" t="str">
        <f>IF(A119="","",女子申込一覧表!AU123)</f>
        <v/>
      </c>
      <c r="D119" s="82" t="str">
        <f>IF(A119="","",女子申込一覧表!AZ123)</f>
        <v/>
      </c>
      <c r="E119" s="83" t="str">
        <f>IF(A119="","",女子申込一覧表!BX123)</f>
        <v/>
      </c>
      <c r="F119" s="82" t="str">
        <f>IF(A119="","",女子申込一覧表!X123)</f>
        <v/>
      </c>
      <c r="G119" s="82" t="str">
        <f t="shared" si="6"/>
        <v/>
      </c>
      <c r="H119" s="82" t="str">
        <f>IF(A119="","",女子申込一覧表!BD123)</f>
        <v/>
      </c>
      <c r="I119" s="82" t="str">
        <f>IF(A119="","",女子申込一覧表!BE123)</f>
        <v/>
      </c>
      <c r="J119" s="82" t="str">
        <f>IF(A119="","",女子申込一覧表!BI123)</f>
        <v/>
      </c>
      <c r="K119" s="82" t="str">
        <f>IF(A119="","",女子申込一覧表!BG123)</f>
        <v/>
      </c>
      <c r="L119" s="82" t="str">
        <f>IF(A119="","",女子申込一覧表!AV123)</f>
        <v/>
      </c>
      <c r="M119" s="82" t="str">
        <f>IF(A119="","",TRIM(女子申込一覧表!F123)&amp;TRIM(女子申込一覧表!G123))</f>
        <v/>
      </c>
      <c r="N119" s="82" t="str">
        <f>IF(A119="","",女子申込一覧表!AG123)</f>
        <v/>
      </c>
    </row>
    <row r="120" spans="1:14" x14ac:dyDescent="0.15">
      <c r="A120" s="82" t="str">
        <f>IF(女子申込一覧表!F124="","",女子申込一覧表!AQ124)</f>
        <v/>
      </c>
      <c r="B120" s="82" t="str">
        <f t="shared" si="5"/>
        <v/>
      </c>
      <c r="C120" s="82" t="str">
        <f>IF(A120="","",女子申込一覧表!AU124)</f>
        <v/>
      </c>
      <c r="D120" s="82" t="str">
        <f>IF(A120="","",女子申込一覧表!AZ124)</f>
        <v/>
      </c>
      <c r="E120" s="83" t="str">
        <f>IF(A120="","",女子申込一覧表!BX124)</f>
        <v/>
      </c>
      <c r="F120" s="82" t="str">
        <f>IF(A120="","",女子申込一覧表!X124)</f>
        <v/>
      </c>
      <c r="G120" s="82" t="str">
        <f t="shared" si="6"/>
        <v/>
      </c>
      <c r="H120" s="82" t="str">
        <f>IF(A120="","",女子申込一覧表!BD124)</f>
        <v/>
      </c>
      <c r="I120" s="82" t="str">
        <f>IF(A120="","",女子申込一覧表!BE124)</f>
        <v/>
      </c>
      <c r="J120" s="82" t="str">
        <f>IF(A120="","",女子申込一覧表!BI124)</f>
        <v/>
      </c>
      <c r="K120" s="82" t="str">
        <f>IF(A120="","",女子申込一覧表!BG124)</f>
        <v/>
      </c>
      <c r="L120" s="82" t="str">
        <f>IF(A120="","",女子申込一覧表!AV124)</f>
        <v/>
      </c>
      <c r="M120" s="82" t="str">
        <f>IF(A120="","",TRIM(女子申込一覧表!F124)&amp;TRIM(女子申込一覧表!G124))</f>
        <v/>
      </c>
      <c r="N120" s="82" t="str">
        <f>IF(A120="","",女子申込一覧表!AG124)</f>
        <v/>
      </c>
    </row>
    <row r="121" spans="1:14" x14ac:dyDescent="0.15">
      <c r="A121" s="82" t="str">
        <f>IF(女子申込一覧表!F125="","",女子申込一覧表!AQ125)</f>
        <v/>
      </c>
      <c r="B121" s="82" t="str">
        <f t="shared" si="5"/>
        <v/>
      </c>
      <c r="C121" s="82" t="str">
        <f>IF(A121="","",女子申込一覧表!AU125)</f>
        <v/>
      </c>
      <c r="D121" s="82" t="str">
        <f>IF(A121="","",女子申込一覧表!AZ125)</f>
        <v/>
      </c>
      <c r="E121" s="83" t="str">
        <f>IF(A121="","",女子申込一覧表!BX125)</f>
        <v/>
      </c>
      <c r="F121" s="82" t="str">
        <f>IF(A121="","",女子申込一覧表!X125)</f>
        <v/>
      </c>
      <c r="G121" s="82" t="str">
        <f t="shared" si="6"/>
        <v/>
      </c>
      <c r="H121" s="82" t="str">
        <f>IF(A121="","",女子申込一覧表!BD125)</f>
        <v/>
      </c>
      <c r="I121" s="82" t="str">
        <f>IF(A121="","",女子申込一覧表!BE125)</f>
        <v/>
      </c>
      <c r="J121" s="82" t="str">
        <f>IF(A121="","",女子申込一覧表!BI125)</f>
        <v/>
      </c>
      <c r="K121" s="82" t="str">
        <f>IF(A121="","",女子申込一覧表!BG125)</f>
        <v/>
      </c>
      <c r="L121" s="82" t="str">
        <f>IF(A121="","",女子申込一覧表!AV125)</f>
        <v/>
      </c>
      <c r="M121" s="82" t="str">
        <f>IF(A121="","",TRIM(女子申込一覧表!F125)&amp;TRIM(女子申込一覧表!G125))</f>
        <v/>
      </c>
      <c r="N121" s="82" t="str">
        <f>IF(A121="","",女子申込一覧表!AG125)</f>
        <v/>
      </c>
    </row>
    <row r="122" spans="1:14" x14ac:dyDescent="0.15">
      <c r="A122" s="82" t="str">
        <f>IF(女子申込一覧表!F126="","",女子申込一覧表!AQ126)</f>
        <v/>
      </c>
      <c r="B122" s="82" t="str">
        <f t="shared" si="5"/>
        <v/>
      </c>
      <c r="C122" s="82" t="str">
        <f>IF(A122="","",女子申込一覧表!AU126)</f>
        <v/>
      </c>
      <c r="D122" s="82" t="str">
        <f>IF(A122="","",女子申込一覧表!AZ126)</f>
        <v/>
      </c>
      <c r="E122" s="83" t="str">
        <f>IF(A122="","",女子申込一覧表!BX126)</f>
        <v/>
      </c>
      <c r="F122" s="82" t="str">
        <f>IF(A122="","",女子申込一覧表!X126)</f>
        <v/>
      </c>
      <c r="G122" s="82" t="str">
        <f t="shared" si="6"/>
        <v/>
      </c>
      <c r="H122" s="82" t="str">
        <f>IF(A122="","",女子申込一覧表!BD126)</f>
        <v/>
      </c>
      <c r="I122" s="82" t="str">
        <f>IF(A122="","",女子申込一覧表!BE126)</f>
        <v/>
      </c>
      <c r="J122" s="82" t="str">
        <f>IF(A122="","",女子申込一覧表!BI126)</f>
        <v/>
      </c>
      <c r="K122" s="82" t="str">
        <f>IF(A122="","",女子申込一覧表!BG126)</f>
        <v/>
      </c>
      <c r="L122" s="82" t="str">
        <f>IF(A122="","",女子申込一覧表!AV126)</f>
        <v/>
      </c>
      <c r="M122" s="82" t="str">
        <f>IF(A122="","",TRIM(女子申込一覧表!F126)&amp;TRIM(女子申込一覧表!G126))</f>
        <v/>
      </c>
      <c r="N122" s="82" t="str">
        <f>IF(A122="","",女子申込一覧表!AG126)</f>
        <v/>
      </c>
    </row>
    <row r="123" spans="1:14" x14ac:dyDescent="0.15">
      <c r="A123" s="82" t="str">
        <f>IF(女子申込一覧表!F127="","",女子申込一覧表!AQ127)</f>
        <v/>
      </c>
      <c r="B123" s="82" t="str">
        <f t="shared" si="5"/>
        <v/>
      </c>
      <c r="C123" s="82" t="str">
        <f>IF(A123="","",女子申込一覧表!AU127)</f>
        <v/>
      </c>
      <c r="D123" s="82" t="str">
        <f>IF(A123="","",女子申込一覧表!AZ127)</f>
        <v/>
      </c>
      <c r="E123" s="83" t="str">
        <f>IF(A123="","",女子申込一覧表!BX127)</f>
        <v/>
      </c>
      <c r="F123" s="82" t="str">
        <f>IF(A123="","",女子申込一覧表!X127)</f>
        <v/>
      </c>
      <c r="G123" s="82" t="str">
        <f t="shared" si="6"/>
        <v/>
      </c>
      <c r="H123" s="82" t="str">
        <f>IF(A123="","",女子申込一覧表!BD127)</f>
        <v/>
      </c>
      <c r="I123" s="82" t="str">
        <f>IF(A123="","",女子申込一覧表!BE127)</f>
        <v/>
      </c>
      <c r="J123" s="82" t="str">
        <f>IF(A123="","",女子申込一覧表!BI127)</f>
        <v/>
      </c>
      <c r="K123" s="82" t="str">
        <f>IF(A123="","",女子申込一覧表!BG127)</f>
        <v/>
      </c>
      <c r="L123" s="82" t="str">
        <f>IF(A123="","",女子申込一覧表!AV127)</f>
        <v/>
      </c>
      <c r="M123" s="82" t="str">
        <f>IF(A123="","",TRIM(女子申込一覧表!F127)&amp;TRIM(女子申込一覧表!G127))</f>
        <v/>
      </c>
      <c r="N123" s="82" t="str">
        <f>IF(A123="","",女子申込一覧表!AG127)</f>
        <v/>
      </c>
    </row>
    <row r="124" spans="1:14" x14ac:dyDescent="0.15">
      <c r="A124" s="82" t="str">
        <f>IF(女子申込一覧表!F128="","",女子申込一覧表!AQ128)</f>
        <v/>
      </c>
      <c r="B124" s="82" t="str">
        <f t="shared" si="5"/>
        <v/>
      </c>
      <c r="C124" s="82" t="str">
        <f>IF(A124="","",女子申込一覧表!AU128)</f>
        <v/>
      </c>
      <c r="D124" s="82" t="str">
        <f>IF(A124="","",女子申込一覧表!AZ128)</f>
        <v/>
      </c>
      <c r="E124" s="83" t="str">
        <f>IF(A124="","",女子申込一覧表!BX128)</f>
        <v/>
      </c>
      <c r="F124" s="82" t="str">
        <f>IF(A124="","",女子申込一覧表!X128)</f>
        <v/>
      </c>
      <c r="G124" s="82" t="str">
        <f t="shared" si="6"/>
        <v/>
      </c>
      <c r="H124" s="82" t="str">
        <f>IF(A124="","",女子申込一覧表!BD128)</f>
        <v/>
      </c>
      <c r="I124" s="82" t="str">
        <f>IF(A124="","",女子申込一覧表!BE128)</f>
        <v/>
      </c>
      <c r="J124" s="82" t="str">
        <f>IF(A124="","",女子申込一覧表!BI128)</f>
        <v/>
      </c>
      <c r="K124" s="82" t="str">
        <f>IF(A124="","",女子申込一覧表!BG128)</f>
        <v/>
      </c>
      <c r="L124" s="82" t="str">
        <f>IF(A124="","",女子申込一覧表!AV128)</f>
        <v/>
      </c>
      <c r="M124" s="82" t="str">
        <f>IF(A124="","",TRIM(女子申込一覧表!F128)&amp;TRIM(女子申込一覧表!G128))</f>
        <v/>
      </c>
      <c r="N124" s="82" t="str">
        <f>IF(A124="","",女子申込一覧表!AG128)</f>
        <v/>
      </c>
    </row>
    <row r="125" spans="1:14" x14ac:dyDescent="0.15">
      <c r="A125" s="82" t="str">
        <f>IF(女子申込一覧表!F129="","",女子申込一覧表!AQ129)</f>
        <v/>
      </c>
      <c r="B125" s="82" t="str">
        <f t="shared" si="5"/>
        <v/>
      </c>
      <c r="C125" s="82" t="str">
        <f>IF(A125="","",女子申込一覧表!AU129)</f>
        <v/>
      </c>
      <c r="D125" s="82" t="str">
        <f>IF(A125="","",女子申込一覧表!AZ129)</f>
        <v/>
      </c>
      <c r="E125" s="83" t="str">
        <f>IF(A125="","",女子申込一覧表!BX129)</f>
        <v/>
      </c>
      <c r="F125" s="82" t="str">
        <f>IF(A125="","",女子申込一覧表!X129)</f>
        <v/>
      </c>
      <c r="G125" s="82" t="str">
        <f t="shared" si="6"/>
        <v/>
      </c>
      <c r="H125" s="82" t="str">
        <f>IF(A125="","",女子申込一覧表!BD129)</f>
        <v/>
      </c>
      <c r="I125" s="82" t="str">
        <f>IF(A125="","",女子申込一覧表!BE129)</f>
        <v/>
      </c>
      <c r="J125" s="82" t="str">
        <f>IF(A125="","",女子申込一覧表!BI129)</f>
        <v/>
      </c>
      <c r="K125" s="82" t="str">
        <f>IF(A125="","",女子申込一覧表!BG129)</f>
        <v/>
      </c>
      <c r="L125" s="82" t="str">
        <f>IF(A125="","",女子申込一覧表!AV129)</f>
        <v/>
      </c>
      <c r="M125" s="82" t="str">
        <f>IF(A125="","",TRIM(女子申込一覧表!F129)&amp;TRIM(女子申込一覧表!G129))</f>
        <v/>
      </c>
      <c r="N125" s="82" t="str">
        <f>IF(A125="","",女子申込一覧表!AG129)</f>
        <v/>
      </c>
    </row>
    <row r="126" spans="1:14" x14ac:dyDescent="0.15">
      <c r="A126" s="82" t="str">
        <f>IF(女子申込一覧表!F130="","",女子申込一覧表!AQ130)</f>
        <v/>
      </c>
      <c r="B126" s="82" t="str">
        <f t="shared" si="5"/>
        <v/>
      </c>
      <c r="C126" s="82" t="str">
        <f>IF(A126="","",女子申込一覧表!AU130)</f>
        <v/>
      </c>
      <c r="D126" s="82" t="str">
        <f>IF(A126="","",女子申込一覧表!AZ130)</f>
        <v/>
      </c>
      <c r="E126" s="83" t="str">
        <f>IF(A126="","",女子申込一覧表!BX130)</f>
        <v/>
      </c>
      <c r="F126" s="82" t="str">
        <f>IF(A126="","",女子申込一覧表!X130)</f>
        <v/>
      </c>
      <c r="G126" s="82" t="str">
        <f t="shared" si="6"/>
        <v/>
      </c>
      <c r="H126" s="82" t="str">
        <f>IF(A126="","",女子申込一覧表!BD130)</f>
        <v/>
      </c>
      <c r="I126" s="82" t="str">
        <f>IF(A126="","",女子申込一覧表!BE130)</f>
        <v/>
      </c>
      <c r="J126" s="82" t="str">
        <f>IF(A126="","",女子申込一覧表!BI130)</f>
        <v/>
      </c>
      <c r="K126" s="82" t="str">
        <f>IF(A126="","",女子申込一覧表!BG130)</f>
        <v/>
      </c>
      <c r="L126" s="82" t="str">
        <f>IF(A126="","",女子申込一覧表!AV130)</f>
        <v/>
      </c>
      <c r="M126" s="82" t="str">
        <f>IF(A126="","",TRIM(女子申込一覧表!F130)&amp;TRIM(女子申込一覧表!G130))</f>
        <v/>
      </c>
      <c r="N126" s="82" t="str">
        <f>IF(A126="","",女子申込一覧表!AG130)</f>
        <v/>
      </c>
    </row>
    <row r="127" spans="1:14" x14ac:dyDescent="0.15">
      <c r="A127" s="82" t="str">
        <f>IF(女子申込一覧表!F131="","",女子申込一覧表!AQ131)</f>
        <v/>
      </c>
      <c r="B127" s="82" t="str">
        <f t="shared" si="5"/>
        <v/>
      </c>
      <c r="C127" s="82" t="str">
        <f>IF(A127="","",女子申込一覧表!AU131)</f>
        <v/>
      </c>
      <c r="D127" s="82" t="str">
        <f>IF(A127="","",女子申込一覧表!AZ131)</f>
        <v/>
      </c>
      <c r="E127" s="83" t="str">
        <f>IF(A127="","",女子申込一覧表!BX131)</f>
        <v/>
      </c>
      <c r="F127" s="82" t="str">
        <f>IF(A127="","",女子申込一覧表!X131)</f>
        <v/>
      </c>
      <c r="G127" s="82" t="str">
        <f t="shared" si="6"/>
        <v/>
      </c>
      <c r="H127" s="82" t="str">
        <f>IF(A127="","",女子申込一覧表!BD131)</f>
        <v/>
      </c>
      <c r="I127" s="82" t="str">
        <f>IF(A127="","",女子申込一覧表!BE131)</f>
        <v/>
      </c>
      <c r="J127" s="82" t="str">
        <f>IF(A127="","",女子申込一覧表!BI131)</f>
        <v/>
      </c>
      <c r="K127" s="82" t="str">
        <f>IF(A127="","",女子申込一覧表!BG131)</f>
        <v/>
      </c>
      <c r="L127" s="82" t="str">
        <f>IF(A127="","",女子申込一覧表!AV131)</f>
        <v/>
      </c>
      <c r="M127" s="82" t="str">
        <f>IF(A127="","",TRIM(女子申込一覧表!F131)&amp;TRIM(女子申込一覧表!G131))</f>
        <v/>
      </c>
      <c r="N127" s="82" t="str">
        <f>IF(A127="","",女子申込一覧表!AG131)</f>
        <v/>
      </c>
    </row>
    <row r="128" spans="1:14" x14ac:dyDescent="0.15">
      <c r="A128" s="82" t="str">
        <f>IF(女子申込一覧表!F132="","",女子申込一覧表!AQ132)</f>
        <v/>
      </c>
      <c r="B128" s="82" t="str">
        <f t="shared" si="5"/>
        <v/>
      </c>
      <c r="C128" s="82" t="str">
        <f>IF(A128="","",女子申込一覧表!AU132)</f>
        <v/>
      </c>
      <c r="D128" s="82" t="str">
        <f>IF(A128="","",女子申込一覧表!AZ132)</f>
        <v/>
      </c>
      <c r="E128" s="83" t="str">
        <f>IF(A128="","",女子申込一覧表!BX132)</f>
        <v/>
      </c>
      <c r="F128" s="82" t="str">
        <f>IF(A128="","",女子申込一覧表!X132)</f>
        <v/>
      </c>
      <c r="G128" s="82" t="str">
        <f t="shared" si="6"/>
        <v/>
      </c>
      <c r="H128" s="82" t="str">
        <f>IF(A128="","",女子申込一覧表!BD132)</f>
        <v/>
      </c>
      <c r="I128" s="82" t="str">
        <f>IF(A128="","",女子申込一覧表!BE132)</f>
        <v/>
      </c>
      <c r="J128" s="82" t="str">
        <f>IF(A128="","",女子申込一覧表!BI132)</f>
        <v/>
      </c>
      <c r="K128" s="82" t="str">
        <f>IF(A128="","",女子申込一覧表!BG132)</f>
        <v/>
      </c>
      <c r="L128" s="82" t="str">
        <f>IF(A128="","",女子申込一覧表!AV132)</f>
        <v/>
      </c>
      <c r="M128" s="82" t="str">
        <f>IF(A128="","",TRIM(女子申込一覧表!F132)&amp;TRIM(女子申込一覧表!G132))</f>
        <v/>
      </c>
      <c r="N128" s="82" t="str">
        <f>IF(A128="","",女子申込一覧表!AG132)</f>
        <v/>
      </c>
    </row>
    <row r="129" spans="1:14" x14ac:dyDescent="0.15">
      <c r="A129" s="82" t="str">
        <f>IF(女子申込一覧表!F133="","",女子申込一覧表!AQ133)</f>
        <v/>
      </c>
      <c r="B129" s="82" t="str">
        <f t="shared" si="5"/>
        <v/>
      </c>
      <c r="C129" s="82" t="str">
        <f>IF(A129="","",女子申込一覧表!AU133)</f>
        <v/>
      </c>
      <c r="D129" s="82" t="str">
        <f>IF(A129="","",女子申込一覧表!AZ133)</f>
        <v/>
      </c>
      <c r="E129" s="83" t="str">
        <f>IF(A129="","",女子申込一覧表!BX133)</f>
        <v/>
      </c>
      <c r="F129" s="82" t="str">
        <f>IF(A129="","",女子申込一覧表!X133)</f>
        <v/>
      </c>
      <c r="G129" s="82" t="str">
        <f t="shared" si="6"/>
        <v/>
      </c>
      <c r="H129" s="82" t="str">
        <f>IF(A129="","",女子申込一覧表!BD133)</f>
        <v/>
      </c>
      <c r="I129" s="82" t="str">
        <f>IF(A129="","",女子申込一覧表!BE133)</f>
        <v/>
      </c>
      <c r="J129" s="82" t="str">
        <f>IF(A129="","",女子申込一覧表!BI133)</f>
        <v/>
      </c>
      <c r="K129" s="82" t="str">
        <f>IF(A129="","",女子申込一覧表!BG133)</f>
        <v/>
      </c>
      <c r="L129" s="82" t="str">
        <f>IF(A129="","",女子申込一覧表!AV133)</f>
        <v/>
      </c>
      <c r="M129" s="82" t="str">
        <f>IF(A129="","",TRIM(女子申込一覧表!F133)&amp;TRIM(女子申込一覧表!G133))</f>
        <v/>
      </c>
      <c r="N129" s="82" t="str">
        <f>IF(A129="","",女子申込一覧表!AG133)</f>
        <v/>
      </c>
    </row>
    <row r="130" spans="1:14" x14ac:dyDescent="0.15">
      <c r="A130" s="82" t="str">
        <f>IF(女子申込一覧表!F134="","",女子申込一覧表!AQ134)</f>
        <v/>
      </c>
      <c r="B130" s="82" t="str">
        <f t="shared" si="5"/>
        <v/>
      </c>
      <c r="C130" s="82" t="str">
        <f>IF(A130="","",女子申込一覧表!AU134)</f>
        <v/>
      </c>
      <c r="D130" s="82" t="str">
        <f>IF(A130="","",女子申込一覧表!AZ134)</f>
        <v/>
      </c>
      <c r="E130" s="83" t="str">
        <f>IF(A130="","",女子申込一覧表!BX134)</f>
        <v/>
      </c>
      <c r="F130" s="82" t="str">
        <f>IF(A130="","",女子申込一覧表!X134)</f>
        <v/>
      </c>
      <c r="G130" s="82" t="str">
        <f t="shared" si="6"/>
        <v/>
      </c>
      <c r="H130" s="82" t="str">
        <f>IF(A130="","",女子申込一覧表!BD134)</f>
        <v/>
      </c>
      <c r="I130" s="82" t="str">
        <f>IF(A130="","",女子申込一覧表!BE134)</f>
        <v/>
      </c>
      <c r="J130" s="82" t="str">
        <f>IF(A130="","",女子申込一覧表!BI134)</f>
        <v/>
      </c>
      <c r="K130" s="82" t="str">
        <f>IF(A130="","",女子申込一覧表!BG134)</f>
        <v/>
      </c>
      <c r="L130" s="82" t="str">
        <f>IF(A130="","",女子申込一覧表!AV134)</f>
        <v/>
      </c>
      <c r="M130" s="82" t="str">
        <f>IF(A130="","",TRIM(女子申込一覧表!F134)&amp;TRIM(女子申込一覧表!G134))</f>
        <v/>
      </c>
      <c r="N130" s="82" t="str">
        <f>IF(A130="","",女子申込一覧表!AG134)</f>
        <v/>
      </c>
    </row>
    <row r="131" spans="1:14" x14ac:dyDescent="0.15">
      <c r="A131" s="82" t="str">
        <f>IF(女子申込一覧表!F135="","",女子申込一覧表!AQ135)</f>
        <v/>
      </c>
      <c r="B131" s="82" t="str">
        <f t="shared" si="5"/>
        <v/>
      </c>
      <c r="C131" s="82" t="str">
        <f>IF(A131="","",女子申込一覧表!AU135)</f>
        <v/>
      </c>
      <c r="D131" s="82" t="str">
        <f>IF(A131="","",女子申込一覧表!AZ135)</f>
        <v/>
      </c>
      <c r="E131" s="83" t="str">
        <f>IF(A131="","",女子申込一覧表!BX135)</f>
        <v/>
      </c>
      <c r="F131" s="82" t="str">
        <f>IF(A131="","",女子申込一覧表!X135)</f>
        <v/>
      </c>
      <c r="G131" s="82" t="str">
        <f t="shared" si="6"/>
        <v/>
      </c>
      <c r="H131" s="82" t="str">
        <f>IF(A131="","",女子申込一覧表!BD135)</f>
        <v/>
      </c>
      <c r="I131" s="82" t="str">
        <f>IF(A131="","",女子申込一覧表!BE135)</f>
        <v/>
      </c>
      <c r="J131" s="82" t="str">
        <f>IF(A131="","",女子申込一覧表!BI135)</f>
        <v/>
      </c>
      <c r="K131" s="82" t="str">
        <f>IF(A131="","",女子申込一覧表!BG135)</f>
        <v/>
      </c>
      <c r="L131" s="82" t="str">
        <f>IF(A131="","",女子申込一覧表!AV135)</f>
        <v/>
      </c>
      <c r="M131" s="82" t="str">
        <f>IF(A131="","",TRIM(女子申込一覧表!F135)&amp;TRIM(女子申込一覧表!G135))</f>
        <v/>
      </c>
      <c r="N131" s="82" t="str">
        <f>IF(A131="","",女子申込一覧表!AG135)</f>
        <v/>
      </c>
    </row>
    <row r="132" spans="1:14" x14ac:dyDescent="0.15">
      <c r="A132" s="82" t="str">
        <f>IF(女子申込一覧表!F136="","",女子申込一覧表!AQ136)</f>
        <v/>
      </c>
      <c r="B132" s="82" t="str">
        <f t="shared" si="5"/>
        <v/>
      </c>
      <c r="C132" s="82" t="str">
        <f>IF(A132="","",女子申込一覧表!AU136)</f>
        <v/>
      </c>
      <c r="D132" s="82" t="str">
        <f>IF(A132="","",女子申込一覧表!AZ136)</f>
        <v/>
      </c>
      <c r="E132" s="83" t="str">
        <f>IF(A132="","",女子申込一覧表!BX136)</f>
        <v/>
      </c>
      <c r="F132" s="82" t="str">
        <f>IF(A132="","",女子申込一覧表!X136)</f>
        <v/>
      </c>
      <c r="G132" s="82" t="str">
        <f t="shared" si="6"/>
        <v/>
      </c>
      <c r="H132" s="82" t="str">
        <f>IF(A132="","",女子申込一覧表!BD136)</f>
        <v/>
      </c>
      <c r="I132" s="82" t="str">
        <f>IF(A132="","",女子申込一覧表!BE136)</f>
        <v/>
      </c>
      <c r="J132" s="82" t="str">
        <f>IF(A132="","",女子申込一覧表!BI136)</f>
        <v/>
      </c>
      <c r="K132" s="82" t="str">
        <f>IF(A132="","",女子申込一覧表!BG136)</f>
        <v/>
      </c>
      <c r="L132" s="82" t="str">
        <f>IF(A132="","",女子申込一覧表!AV136)</f>
        <v/>
      </c>
      <c r="M132" s="82" t="str">
        <f>IF(A132="","",TRIM(女子申込一覧表!F136)&amp;TRIM(女子申込一覧表!G136))</f>
        <v/>
      </c>
      <c r="N132" s="82" t="str">
        <f>IF(A132="","",女子申込一覧表!AG136)</f>
        <v/>
      </c>
    </row>
    <row r="133" spans="1:14" x14ac:dyDescent="0.15">
      <c r="A133" s="82" t="str">
        <f>IF(女子申込一覧表!F137="","",女子申込一覧表!AQ137)</f>
        <v/>
      </c>
      <c r="B133" s="82" t="str">
        <f t="shared" si="5"/>
        <v/>
      </c>
      <c r="C133" s="82" t="str">
        <f>IF(A133="","",女子申込一覧表!AU137)</f>
        <v/>
      </c>
      <c r="D133" s="82" t="str">
        <f>IF(A133="","",女子申込一覧表!AZ137)</f>
        <v/>
      </c>
      <c r="E133" s="83" t="str">
        <f>IF(A133="","",女子申込一覧表!BX137)</f>
        <v/>
      </c>
      <c r="F133" s="82" t="str">
        <f>IF(A133="","",女子申込一覧表!X137)</f>
        <v/>
      </c>
      <c r="G133" s="82" t="str">
        <f t="shared" si="6"/>
        <v/>
      </c>
      <c r="H133" s="82" t="str">
        <f>IF(A133="","",女子申込一覧表!BD137)</f>
        <v/>
      </c>
      <c r="I133" s="82" t="str">
        <f>IF(A133="","",女子申込一覧表!BE137)</f>
        <v/>
      </c>
      <c r="J133" s="82" t="str">
        <f>IF(A133="","",女子申込一覧表!BI137)</f>
        <v/>
      </c>
      <c r="K133" s="82" t="str">
        <f>IF(A133="","",女子申込一覧表!BG137)</f>
        <v/>
      </c>
      <c r="L133" s="82" t="str">
        <f>IF(A133="","",女子申込一覧表!AV137)</f>
        <v/>
      </c>
      <c r="M133" s="82" t="str">
        <f>IF(A133="","",TRIM(女子申込一覧表!F137)&amp;TRIM(女子申込一覧表!G137))</f>
        <v/>
      </c>
      <c r="N133" s="82" t="str">
        <f>IF(A133="","",女子申込一覧表!AG137)</f>
        <v/>
      </c>
    </row>
    <row r="134" spans="1:14" x14ac:dyDescent="0.15">
      <c r="A134" s="82" t="str">
        <f>IF(女子申込一覧表!F138="","",女子申込一覧表!AQ138)</f>
        <v/>
      </c>
      <c r="B134" s="82" t="str">
        <f t="shared" si="5"/>
        <v/>
      </c>
      <c r="C134" s="82" t="str">
        <f>IF(A134="","",女子申込一覧表!AU138)</f>
        <v/>
      </c>
      <c r="D134" s="82" t="str">
        <f>IF(A134="","",女子申込一覧表!AZ138)</f>
        <v/>
      </c>
      <c r="E134" s="83" t="str">
        <f>IF(A134="","",女子申込一覧表!BX138)</f>
        <v/>
      </c>
      <c r="F134" s="82" t="str">
        <f>IF(A134="","",女子申込一覧表!X138)</f>
        <v/>
      </c>
      <c r="G134" s="82" t="str">
        <f t="shared" si="6"/>
        <v/>
      </c>
      <c r="H134" s="82" t="str">
        <f>IF(A134="","",女子申込一覧表!BD138)</f>
        <v/>
      </c>
      <c r="I134" s="82" t="str">
        <f>IF(A134="","",女子申込一覧表!BE138)</f>
        <v/>
      </c>
      <c r="J134" s="82" t="str">
        <f>IF(A134="","",女子申込一覧表!BI138)</f>
        <v/>
      </c>
      <c r="K134" s="82" t="str">
        <f>IF(A134="","",女子申込一覧表!BG138)</f>
        <v/>
      </c>
      <c r="L134" s="82" t="str">
        <f>IF(A134="","",女子申込一覧表!AV138)</f>
        <v/>
      </c>
      <c r="M134" s="82" t="str">
        <f>IF(A134="","",TRIM(女子申込一覧表!F138)&amp;TRIM(女子申込一覧表!G138))</f>
        <v/>
      </c>
      <c r="N134" s="82" t="str">
        <f>IF(A134="","",女子申込一覧表!AG138)</f>
        <v/>
      </c>
    </row>
    <row r="135" spans="1:14" x14ac:dyDescent="0.15">
      <c r="A135" s="82" t="str">
        <f>IF(女子申込一覧表!F139="","",女子申込一覧表!AQ139)</f>
        <v/>
      </c>
      <c r="B135" s="82" t="str">
        <f t="shared" si="5"/>
        <v/>
      </c>
      <c r="C135" s="82" t="str">
        <f>IF(A135="","",女子申込一覧表!AU139)</f>
        <v/>
      </c>
      <c r="D135" s="82" t="str">
        <f>IF(A135="","",女子申込一覧表!AZ139)</f>
        <v/>
      </c>
      <c r="E135" s="83" t="str">
        <f>IF(A135="","",女子申込一覧表!BX139)</f>
        <v/>
      </c>
      <c r="F135" s="82" t="str">
        <f>IF(A135="","",女子申込一覧表!X139)</f>
        <v/>
      </c>
      <c r="G135" s="82" t="str">
        <f t="shared" si="6"/>
        <v/>
      </c>
      <c r="H135" s="82" t="str">
        <f>IF(A135="","",女子申込一覧表!BD139)</f>
        <v/>
      </c>
      <c r="I135" s="82" t="str">
        <f>IF(A135="","",女子申込一覧表!BE139)</f>
        <v/>
      </c>
      <c r="J135" s="82" t="str">
        <f>IF(A135="","",女子申込一覧表!BI139)</f>
        <v/>
      </c>
      <c r="K135" s="82" t="str">
        <f>IF(A135="","",女子申込一覧表!BG139)</f>
        <v/>
      </c>
      <c r="L135" s="82" t="str">
        <f>IF(A135="","",女子申込一覧表!AV139)</f>
        <v/>
      </c>
      <c r="M135" s="82" t="str">
        <f>IF(A135="","",TRIM(女子申込一覧表!F139)&amp;TRIM(女子申込一覧表!G139))</f>
        <v/>
      </c>
      <c r="N135" s="82" t="str">
        <f>IF(A135="","",女子申込一覧表!AG139)</f>
        <v/>
      </c>
    </row>
    <row r="136" spans="1:14" x14ac:dyDescent="0.15">
      <c r="A136" s="82" t="str">
        <f>IF(女子申込一覧表!F140="","",女子申込一覧表!AQ140)</f>
        <v/>
      </c>
      <c r="B136" s="82" t="str">
        <f t="shared" si="5"/>
        <v/>
      </c>
      <c r="C136" s="82" t="str">
        <f>IF(A136="","",女子申込一覧表!AU140)</f>
        <v/>
      </c>
      <c r="D136" s="82" t="str">
        <f>IF(A136="","",女子申込一覧表!AZ140)</f>
        <v/>
      </c>
      <c r="E136" s="83" t="str">
        <f>IF(A136="","",女子申込一覧表!BX140)</f>
        <v/>
      </c>
      <c r="F136" s="82" t="str">
        <f>IF(A136="","",女子申込一覧表!X140)</f>
        <v/>
      </c>
      <c r="G136" s="82" t="str">
        <f t="shared" si="6"/>
        <v/>
      </c>
      <c r="H136" s="82" t="str">
        <f>IF(A136="","",女子申込一覧表!BD140)</f>
        <v/>
      </c>
      <c r="I136" s="82" t="str">
        <f>IF(A136="","",女子申込一覧表!BE140)</f>
        <v/>
      </c>
      <c r="J136" s="82" t="str">
        <f>IF(A136="","",女子申込一覧表!BI140)</f>
        <v/>
      </c>
      <c r="K136" s="82" t="str">
        <f>IF(A136="","",女子申込一覧表!BG140)</f>
        <v/>
      </c>
      <c r="L136" s="82" t="str">
        <f>IF(A136="","",女子申込一覧表!AV140)</f>
        <v/>
      </c>
      <c r="M136" s="82" t="str">
        <f>IF(A136="","",TRIM(女子申込一覧表!F140)&amp;TRIM(女子申込一覧表!G140))</f>
        <v/>
      </c>
      <c r="N136" s="82" t="str">
        <f>IF(A136="","",女子申込一覧表!AG140)</f>
        <v/>
      </c>
    </row>
    <row r="137" spans="1:14" x14ac:dyDescent="0.15">
      <c r="A137" s="82" t="str">
        <f>IF(女子申込一覧表!F141="","",女子申込一覧表!AQ141)</f>
        <v/>
      </c>
      <c r="B137" s="82" t="str">
        <f t="shared" si="5"/>
        <v/>
      </c>
      <c r="C137" s="82" t="str">
        <f>IF(A137="","",女子申込一覧表!AU141)</f>
        <v/>
      </c>
      <c r="D137" s="82" t="str">
        <f>IF(A137="","",女子申込一覧表!AZ141)</f>
        <v/>
      </c>
      <c r="E137" s="83" t="str">
        <f>IF(A137="","",女子申込一覧表!BX141)</f>
        <v/>
      </c>
      <c r="F137" s="82" t="str">
        <f>IF(A137="","",女子申込一覧表!X141)</f>
        <v/>
      </c>
      <c r="G137" s="82" t="str">
        <f t="shared" si="6"/>
        <v/>
      </c>
      <c r="H137" s="82" t="str">
        <f>IF(A137="","",女子申込一覧表!BD141)</f>
        <v/>
      </c>
      <c r="I137" s="82" t="str">
        <f>IF(A137="","",女子申込一覧表!BE141)</f>
        <v/>
      </c>
      <c r="J137" s="82" t="str">
        <f>IF(A137="","",女子申込一覧表!BI141)</f>
        <v/>
      </c>
      <c r="K137" s="82" t="str">
        <f>IF(A137="","",女子申込一覧表!BG141)</f>
        <v/>
      </c>
      <c r="L137" s="82" t="str">
        <f>IF(A137="","",女子申込一覧表!AV141)</f>
        <v/>
      </c>
      <c r="M137" s="82" t="str">
        <f>IF(A137="","",TRIM(女子申込一覧表!F141)&amp;TRIM(女子申込一覧表!G141))</f>
        <v/>
      </c>
      <c r="N137" s="82" t="str">
        <f>IF(A137="","",女子申込一覧表!AG141)</f>
        <v/>
      </c>
    </row>
    <row r="138" spans="1:14" x14ac:dyDescent="0.15">
      <c r="A138" s="82" t="str">
        <f>IF(女子申込一覧表!F142="","",女子申込一覧表!AQ142)</f>
        <v/>
      </c>
      <c r="B138" s="82" t="str">
        <f t="shared" si="5"/>
        <v/>
      </c>
      <c r="C138" s="82" t="str">
        <f>IF(A138="","",女子申込一覧表!AU142)</f>
        <v/>
      </c>
      <c r="D138" s="82" t="str">
        <f>IF(A138="","",女子申込一覧表!AZ142)</f>
        <v/>
      </c>
      <c r="E138" s="83" t="str">
        <f>IF(A138="","",女子申込一覧表!BX142)</f>
        <v/>
      </c>
      <c r="F138" s="82" t="str">
        <f>IF(A138="","",女子申込一覧表!X142)</f>
        <v/>
      </c>
      <c r="G138" s="82" t="str">
        <f t="shared" si="6"/>
        <v/>
      </c>
      <c r="H138" s="82" t="str">
        <f>IF(A138="","",女子申込一覧表!BD142)</f>
        <v/>
      </c>
      <c r="I138" s="82" t="str">
        <f>IF(A138="","",女子申込一覧表!BE142)</f>
        <v/>
      </c>
      <c r="J138" s="82" t="str">
        <f>IF(A138="","",女子申込一覧表!BI142)</f>
        <v/>
      </c>
      <c r="K138" s="82" t="str">
        <f>IF(A138="","",女子申込一覧表!BG142)</f>
        <v/>
      </c>
      <c r="L138" s="82" t="str">
        <f>IF(A138="","",女子申込一覧表!AV142)</f>
        <v/>
      </c>
      <c r="M138" s="82" t="str">
        <f>IF(A138="","",TRIM(女子申込一覧表!F142)&amp;TRIM(女子申込一覧表!G142))</f>
        <v/>
      </c>
      <c r="N138" s="82" t="str">
        <f>IF(A138="","",女子申込一覧表!AG142)</f>
        <v/>
      </c>
    </row>
    <row r="139" spans="1:14" x14ac:dyDescent="0.15">
      <c r="A139" s="82" t="str">
        <f>IF(女子申込一覧表!F143="","",女子申込一覧表!AQ143)</f>
        <v/>
      </c>
      <c r="B139" s="82" t="str">
        <f t="shared" si="5"/>
        <v/>
      </c>
      <c r="C139" s="82" t="str">
        <f>IF(A139="","",女子申込一覧表!AU143)</f>
        <v/>
      </c>
      <c r="D139" s="82" t="str">
        <f>IF(A139="","",女子申込一覧表!AZ143)</f>
        <v/>
      </c>
      <c r="E139" s="83" t="str">
        <f>IF(A139="","",女子申込一覧表!BX143)</f>
        <v/>
      </c>
      <c r="F139" s="82" t="str">
        <f>IF(A139="","",女子申込一覧表!X143)</f>
        <v/>
      </c>
      <c r="G139" s="82" t="str">
        <f t="shared" si="6"/>
        <v/>
      </c>
      <c r="H139" s="82" t="str">
        <f>IF(A139="","",女子申込一覧表!BD143)</f>
        <v/>
      </c>
      <c r="I139" s="82" t="str">
        <f>IF(A139="","",女子申込一覧表!BE143)</f>
        <v/>
      </c>
      <c r="J139" s="82" t="str">
        <f>IF(A139="","",女子申込一覧表!BI143)</f>
        <v/>
      </c>
      <c r="K139" s="82" t="str">
        <f>IF(A139="","",女子申込一覧表!BG143)</f>
        <v/>
      </c>
      <c r="L139" s="82" t="str">
        <f>IF(A139="","",女子申込一覧表!AV143)</f>
        <v/>
      </c>
      <c r="M139" s="82" t="str">
        <f>IF(A139="","",TRIM(女子申込一覧表!F143)&amp;TRIM(女子申込一覧表!G143))</f>
        <v/>
      </c>
      <c r="N139" s="82" t="str">
        <f>IF(A139="","",女子申込一覧表!AG143)</f>
        <v/>
      </c>
    </row>
    <row r="140" spans="1:14" x14ac:dyDescent="0.15">
      <c r="A140" s="82" t="str">
        <f>IF(女子申込一覧表!F144="","",女子申込一覧表!AQ144)</f>
        <v/>
      </c>
      <c r="B140" s="82" t="str">
        <f t="shared" si="5"/>
        <v/>
      </c>
      <c r="C140" s="82" t="str">
        <f>IF(A140="","",女子申込一覧表!AU144)</f>
        <v/>
      </c>
      <c r="D140" s="82" t="str">
        <f>IF(A140="","",女子申込一覧表!AZ144)</f>
        <v/>
      </c>
      <c r="E140" s="83" t="str">
        <f>IF(A140="","",女子申込一覧表!BX144)</f>
        <v/>
      </c>
      <c r="F140" s="82" t="str">
        <f>IF(A140="","",女子申込一覧表!X144)</f>
        <v/>
      </c>
      <c r="G140" s="82" t="str">
        <f t="shared" si="6"/>
        <v/>
      </c>
      <c r="H140" s="82" t="str">
        <f>IF(A140="","",女子申込一覧表!BD144)</f>
        <v/>
      </c>
      <c r="I140" s="82" t="str">
        <f>IF(A140="","",女子申込一覧表!BE144)</f>
        <v/>
      </c>
      <c r="J140" s="82" t="str">
        <f>IF(A140="","",女子申込一覧表!BI144)</f>
        <v/>
      </c>
      <c r="K140" s="82" t="str">
        <f>IF(A140="","",女子申込一覧表!BG144)</f>
        <v/>
      </c>
      <c r="L140" s="82" t="str">
        <f>IF(A140="","",女子申込一覧表!AV144)</f>
        <v/>
      </c>
      <c r="M140" s="82" t="str">
        <f>IF(A140="","",TRIM(女子申込一覧表!F144)&amp;TRIM(女子申込一覧表!G144))</f>
        <v/>
      </c>
      <c r="N140" s="82" t="str">
        <f>IF(A140="","",女子申込一覧表!AG144)</f>
        <v/>
      </c>
    </row>
    <row r="141" spans="1:14" x14ac:dyDescent="0.15">
      <c r="A141" s="82" t="str">
        <f>IF(女子申込一覧表!F145="","",女子申込一覧表!AQ145)</f>
        <v/>
      </c>
      <c r="B141" s="82" t="str">
        <f t="shared" si="5"/>
        <v/>
      </c>
      <c r="C141" s="82" t="str">
        <f>IF(A141="","",女子申込一覧表!AU145)</f>
        <v/>
      </c>
      <c r="D141" s="82" t="str">
        <f>IF(A141="","",女子申込一覧表!AZ145)</f>
        <v/>
      </c>
      <c r="E141" s="83" t="str">
        <f>IF(A141="","",女子申込一覧表!BX145)</f>
        <v/>
      </c>
      <c r="F141" s="82" t="str">
        <f>IF(A141="","",女子申込一覧表!X145)</f>
        <v/>
      </c>
      <c r="G141" s="82" t="str">
        <f t="shared" si="6"/>
        <v/>
      </c>
      <c r="H141" s="82" t="str">
        <f>IF(A141="","",女子申込一覧表!BD145)</f>
        <v/>
      </c>
      <c r="I141" s="82" t="str">
        <f>IF(A141="","",女子申込一覧表!BE145)</f>
        <v/>
      </c>
      <c r="J141" s="82" t="str">
        <f>IF(A141="","",女子申込一覧表!BI145)</f>
        <v/>
      </c>
      <c r="K141" s="82" t="str">
        <f>IF(A141="","",女子申込一覧表!BG145)</f>
        <v/>
      </c>
      <c r="L141" s="82" t="str">
        <f>IF(A141="","",女子申込一覧表!AV145)</f>
        <v/>
      </c>
      <c r="M141" s="82" t="str">
        <f>IF(A141="","",TRIM(女子申込一覧表!F145)&amp;TRIM(女子申込一覧表!G145))</f>
        <v/>
      </c>
      <c r="N141" s="82" t="str">
        <f>IF(A141="","",女子申込一覧表!AG145)</f>
        <v/>
      </c>
    </row>
    <row r="142" spans="1:14" x14ac:dyDescent="0.15">
      <c r="A142" s="82" t="str">
        <f>IF(女子申込一覧表!F146="","",女子申込一覧表!AQ146)</f>
        <v/>
      </c>
      <c r="B142" s="82" t="str">
        <f t="shared" si="5"/>
        <v/>
      </c>
      <c r="C142" s="82" t="str">
        <f>IF(A142="","",女子申込一覧表!AU146)</f>
        <v/>
      </c>
      <c r="D142" s="82" t="str">
        <f>IF(A142="","",女子申込一覧表!AZ146)</f>
        <v/>
      </c>
      <c r="E142" s="83" t="str">
        <f>IF(A142="","",女子申込一覧表!BX146)</f>
        <v/>
      </c>
      <c r="F142" s="82" t="str">
        <f>IF(A142="","",女子申込一覧表!X146)</f>
        <v/>
      </c>
      <c r="G142" s="82" t="str">
        <f t="shared" si="6"/>
        <v/>
      </c>
      <c r="H142" s="82" t="str">
        <f>IF(A142="","",女子申込一覧表!BD146)</f>
        <v/>
      </c>
      <c r="I142" s="82" t="str">
        <f>IF(A142="","",女子申込一覧表!BE146)</f>
        <v/>
      </c>
      <c r="J142" s="82" t="str">
        <f>IF(A142="","",女子申込一覧表!BI146)</f>
        <v/>
      </c>
      <c r="K142" s="82" t="str">
        <f>IF(A142="","",女子申込一覧表!BG146)</f>
        <v/>
      </c>
      <c r="L142" s="82" t="str">
        <f>IF(A142="","",女子申込一覧表!AV146)</f>
        <v/>
      </c>
      <c r="M142" s="82" t="str">
        <f>IF(A142="","",TRIM(女子申込一覧表!F146)&amp;TRIM(女子申込一覧表!G146))</f>
        <v/>
      </c>
      <c r="N142" s="82" t="str">
        <f>IF(A142="","",女子申込一覧表!AG146)</f>
        <v/>
      </c>
    </row>
    <row r="143" spans="1:14" x14ac:dyDescent="0.15">
      <c r="A143" s="82" t="str">
        <f>IF(女子申込一覧表!F147="","",女子申込一覧表!AQ147)</f>
        <v/>
      </c>
      <c r="B143" s="82" t="str">
        <f t="shared" si="5"/>
        <v/>
      </c>
      <c r="C143" s="82" t="str">
        <f>IF(A143="","",女子申込一覧表!AU147)</f>
        <v/>
      </c>
      <c r="D143" s="82" t="str">
        <f>IF(A143="","",女子申込一覧表!AZ147)</f>
        <v/>
      </c>
      <c r="E143" s="83" t="str">
        <f>IF(A143="","",女子申込一覧表!BX147)</f>
        <v/>
      </c>
      <c r="F143" s="82" t="str">
        <f>IF(A143="","",女子申込一覧表!X147)</f>
        <v/>
      </c>
      <c r="G143" s="82" t="str">
        <f t="shared" si="6"/>
        <v/>
      </c>
      <c r="H143" s="82" t="str">
        <f>IF(A143="","",女子申込一覧表!BD147)</f>
        <v/>
      </c>
      <c r="I143" s="82" t="str">
        <f>IF(A143="","",女子申込一覧表!BE147)</f>
        <v/>
      </c>
      <c r="J143" s="82" t="str">
        <f>IF(A143="","",女子申込一覧表!BI147)</f>
        <v/>
      </c>
      <c r="K143" s="82" t="str">
        <f>IF(A143="","",女子申込一覧表!BG147)</f>
        <v/>
      </c>
      <c r="L143" s="82" t="str">
        <f>IF(A143="","",女子申込一覧表!AV147)</f>
        <v/>
      </c>
      <c r="M143" s="82" t="str">
        <f>IF(A143="","",TRIM(女子申込一覧表!F147)&amp;TRIM(女子申込一覧表!G147))</f>
        <v/>
      </c>
      <c r="N143" s="82" t="str">
        <f>IF(A143="","",女子申込一覧表!AG147)</f>
        <v/>
      </c>
    </row>
    <row r="144" spans="1:14" x14ac:dyDescent="0.15">
      <c r="A144" s="82" t="str">
        <f>IF(女子申込一覧表!F148="","",女子申込一覧表!AQ148)</f>
        <v/>
      </c>
      <c r="B144" s="82" t="str">
        <f t="shared" si="5"/>
        <v/>
      </c>
      <c r="C144" s="82" t="str">
        <f>IF(A144="","",女子申込一覧表!AU148)</f>
        <v/>
      </c>
      <c r="D144" s="82" t="str">
        <f>IF(A144="","",女子申込一覧表!AZ148)</f>
        <v/>
      </c>
      <c r="E144" s="83" t="str">
        <f>IF(A144="","",女子申込一覧表!BX148)</f>
        <v/>
      </c>
      <c r="F144" s="82" t="str">
        <f>IF(A144="","",女子申込一覧表!X148)</f>
        <v/>
      </c>
      <c r="G144" s="82" t="str">
        <f t="shared" si="6"/>
        <v/>
      </c>
      <c r="H144" s="82" t="str">
        <f>IF(A144="","",女子申込一覧表!BD148)</f>
        <v/>
      </c>
      <c r="I144" s="82" t="str">
        <f>IF(A144="","",女子申込一覧表!BE148)</f>
        <v/>
      </c>
      <c r="J144" s="82" t="str">
        <f>IF(A144="","",女子申込一覧表!BI148)</f>
        <v/>
      </c>
      <c r="K144" s="82" t="str">
        <f>IF(A144="","",女子申込一覧表!BG148)</f>
        <v/>
      </c>
      <c r="L144" s="82" t="str">
        <f>IF(A144="","",女子申込一覧表!AV148)</f>
        <v/>
      </c>
      <c r="M144" s="82" t="str">
        <f>IF(A144="","",TRIM(女子申込一覧表!F148)&amp;TRIM(女子申込一覧表!G148))</f>
        <v/>
      </c>
      <c r="N144" s="82" t="str">
        <f>IF(A144="","",女子申込一覧表!AG148)</f>
        <v/>
      </c>
    </row>
    <row r="145" spans="1:14" x14ac:dyDescent="0.15">
      <c r="A145" s="82" t="str">
        <f>IF(女子申込一覧表!F149="","",女子申込一覧表!AQ149)</f>
        <v/>
      </c>
      <c r="B145" s="82" t="str">
        <f t="shared" si="5"/>
        <v/>
      </c>
      <c r="C145" s="82" t="str">
        <f>IF(A145="","",女子申込一覧表!AU149)</f>
        <v/>
      </c>
      <c r="D145" s="82" t="str">
        <f>IF(A145="","",女子申込一覧表!AZ149)</f>
        <v/>
      </c>
      <c r="E145" s="83" t="str">
        <f>IF(A145="","",女子申込一覧表!BX149)</f>
        <v/>
      </c>
      <c r="F145" s="82" t="str">
        <f>IF(A145="","",女子申込一覧表!X149)</f>
        <v/>
      </c>
      <c r="G145" s="82" t="str">
        <f t="shared" si="6"/>
        <v/>
      </c>
      <c r="H145" s="82" t="str">
        <f>IF(A145="","",女子申込一覧表!BD149)</f>
        <v/>
      </c>
      <c r="I145" s="82" t="str">
        <f>IF(A145="","",女子申込一覧表!BE149)</f>
        <v/>
      </c>
      <c r="J145" s="82" t="str">
        <f>IF(A145="","",女子申込一覧表!BI149)</f>
        <v/>
      </c>
      <c r="K145" s="82" t="str">
        <f>IF(A145="","",女子申込一覧表!BG149)</f>
        <v/>
      </c>
      <c r="L145" s="82" t="str">
        <f>IF(A145="","",女子申込一覧表!AV149)</f>
        <v/>
      </c>
      <c r="M145" s="82" t="str">
        <f>IF(A145="","",TRIM(女子申込一覧表!F149)&amp;TRIM(女子申込一覧表!G149))</f>
        <v/>
      </c>
      <c r="N145" s="82" t="str">
        <f>IF(A145="","",女子申込一覧表!AG149)</f>
        <v/>
      </c>
    </row>
    <row r="146" spans="1:14" x14ac:dyDescent="0.15">
      <c r="A146" s="82" t="str">
        <f>IF(女子申込一覧表!F150="","",女子申込一覧表!AQ150)</f>
        <v/>
      </c>
      <c r="B146" s="82" t="str">
        <f t="shared" si="5"/>
        <v/>
      </c>
      <c r="C146" s="82" t="str">
        <f>IF(A146="","",女子申込一覧表!AU150)</f>
        <v/>
      </c>
      <c r="D146" s="82" t="str">
        <f>IF(A146="","",女子申込一覧表!AZ150)</f>
        <v/>
      </c>
      <c r="E146" s="83" t="str">
        <f>IF(A146="","",女子申込一覧表!BX150)</f>
        <v/>
      </c>
      <c r="F146" s="82" t="str">
        <f>IF(A146="","",女子申込一覧表!X150)</f>
        <v/>
      </c>
      <c r="G146" s="82" t="str">
        <f t="shared" si="6"/>
        <v/>
      </c>
      <c r="H146" s="82" t="str">
        <f>IF(A146="","",女子申込一覧表!BD150)</f>
        <v/>
      </c>
      <c r="I146" s="82" t="str">
        <f>IF(A146="","",女子申込一覧表!BE150)</f>
        <v/>
      </c>
      <c r="J146" s="82" t="str">
        <f>IF(A146="","",女子申込一覧表!BI150)</f>
        <v/>
      </c>
      <c r="K146" s="82" t="str">
        <f>IF(A146="","",女子申込一覧表!BG150)</f>
        <v/>
      </c>
      <c r="L146" s="82" t="str">
        <f>IF(A146="","",女子申込一覧表!AV150)</f>
        <v/>
      </c>
      <c r="M146" s="82" t="str">
        <f>IF(A146="","",TRIM(女子申込一覧表!F150)&amp;TRIM(女子申込一覧表!G150))</f>
        <v/>
      </c>
      <c r="N146" s="82" t="str">
        <f>IF(A146="","",女子申込一覧表!AG150)</f>
        <v/>
      </c>
    </row>
    <row r="147" spans="1:14" x14ac:dyDescent="0.15">
      <c r="A147" s="82" t="str">
        <f>IF(女子申込一覧表!F151="","",女子申込一覧表!AQ151)</f>
        <v/>
      </c>
      <c r="B147" s="82" t="str">
        <f t="shared" si="5"/>
        <v/>
      </c>
      <c r="C147" s="82" t="str">
        <f>IF(A147="","",女子申込一覧表!AU151)</f>
        <v/>
      </c>
      <c r="D147" s="82" t="str">
        <f>IF(A147="","",女子申込一覧表!AZ151)</f>
        <v/>
      </c>
      <c r="E147" s="83" t="str">
        <f>IF(A147="","",女子申込一覧表!BX151)</f>
        <v/>
      </c>
      <c r="F147" s="82" t="str">
        <f>IF(A147="","",女子申込一覧表!X151)</f>
        <v/>
      </c>
      <c r="G147" s="82" t="str">
        <f t="shared" si="6"/>
        <v/>
      </c>
      <c r="H147" s="82" t="str">
        <f>IF(A147="","",女子申込一覧表!BD151)</f>
        <v/>
      </c>
      <c r="I147" s="82" t="str">
        <f>IF(A147="","",女子申込一覧表!BE151)</f>
        <v/>
      </c>
      <c r="J147" s="82" t="str">
        <f>IF(A147="","",女子申込一覧表!BI151)</f>
        <v/>
      </c>
      <c r="K147" s="82" t="str">
        <f>IF(A147="","",女子申込一覧表!BG151)</f>
        <v/>
      </c>
      <c r="L147" s="82" t="str">
        <f>IF(A147="","",女子申込一覧表!AV151)</f>
        <v/>
      </c>
      <c r="M147" s="82" t="str">
        <f>IF(A147="","",TRIM(女子申込一覧表!F151)&amp;TRIM(女子申込一覧表!G151))</f>
        <v/>
      </c>
      <c r="N147" s="82" t="str">
        <f>IF(A147="","",女子申込一覧表!AG151)</f>
        <v/>
      </c>
    </row>
    <row r="148" spans="1:14" x14ac:dyDescent="0.15">
      <c r="A148" s="82" t="str">
        <f>IF(女子申込一覧表!F152="","",女子申込一覧表!AQ152)</f>
        <v/>
      </c>
      <c r="B148" s="82" t="str">
        <f t="shared" si="5"/>
        <v/>
      </c>
      <c r="C148" s="82" t="str">
        <f>IF(A148="","",女子申込一覧表!AU152)</f>
        <v/>
      </c>
      <c r="D148" s="82" t="str">
        <f>IF(A148="","",女子申込一覧表!AZ152)</f>
        <v/>
      </c>
      <c r="E148" s="83" t="str">
        <f>IF(A148="","",女子申込一覧表!BX152)</f>
        <v/>
      </c>
      <c r="F148" s="82" t="str">
        <f>IF(A148="","",女子申込一覧表!X152)</f>
        <v/>
      </c>
      <c r="G148" s="82" t="str">
        <f t="shared" si="6"/>
        <v/>
      </c>
      <c r="H148" s="82" t="str">
        <f>IF(A148="","",女子申込一覧表!BD152)</f>
        <v/>
      </c>
      <c r="I148" s="82" t="str">
        <f>IF(A148="","",女子申込一覧表!BE152)</f>
        <v/>
      </c>
      <c r="J148" s="82" t="str">
        <f>IF(A148="","",女子申込一覧表!BI152)</f>
        <v/>
      </c>
      <c r="K148" s="82" t="str">
        <f>IF(A148="","",女子申込一覧表!BG152)</f>
        <v/>
      </c>
      <c r="L148" s="82" t="str">
        <f>IF(A148="","",女子申込一覧表!AV152)</f>
        <v/>
      </c>
      <c r="M148" s="82" t="str">
        <f>IF(A148="","",TRIM(女子申込一覧表!F152)&amp;TRIM(女子申込一覧表!G152))</f>
        <v/>
      </c>
      <c r="N148" s="82" t="str">
        <f>IF(A148="","",女子申込一覧表!AG152)</f>
        <v/>
      </c>
    </row>
    <row r="149" spans="1:14" x14ac:dyDescent="0.15">
      <c r="A149" s="82" t="str">
        <f>IF(女子申込一覧表!F153="","",女子申込一覧表!AQ153)</f>
        <v/>
      </c>
      <c r="B149" s="82" t="str">
        <f t="shared" si="5"/>
        <v/>
      </c>
      <c r="C149" s="82" t="str">
        <f>IF(A149="","",女子申込一覧表!AU153)</f>
        <v/>
      </c>
      <c r="D149" s="82" t="str">
        <f>IF(A149="","",女子申込一覧表!AZ153)</f>
        <v/>
      </c>
      <c r="E149" s="83" t="str">
        <f>IF(A149="","",女子申込一覧表!BX153)</f>
        <v/>
      </c>
      <c r="F149" s="82" t="str">
        <f>IF(A149="","",女子申込一覧表!X153)</f>
        <v/>
      </c>
      <c r="G149" s="82" t="str">
        <f t="shared" si="6"/>
        <v/>
      </c>
      <c r="H149" s="82" t="str">
        <f>IF(A149="","",女子申込一覧表!BD153)</f>
        <v/>
      </c>
      <c r="I149" s="82" t="str">
        <f>IF(A149="","",女子申込一覧表!BE153)</f>
        <v/>
      </c>
      <c r="J149" s="82" t="str">
        <f>IF(A149="","",女子申込一覧表!BI153)</f>
        <v/>
      </c>
      <c r="K149" s="82" t="str">
        <f>IF(A149="","",女子申込一覧表!BG153)</f>
        <v/>
      </c>
      <c r="L149" s="82" t="str">
        <f>IF(A149="","",女子申込一覧表!AV153)</f>
        <v/>
      </c>
      <c r="M149" s="82" t="str">
        <f>IF(A149="","",TRIM(女子申込一覧表!F153)&amp;TRIM(女子申込一覧表!G153))</f>
        <v/>
      </c>
      <c r="N149" s="82" t="str">
        <f>IF(A149="","",女子申込一覧表!AG153)</f>
        <v/>
      </c>
    </row>
    <row r="150" spans="1:14" x14ac:dyDescent="0.15">
      <c r="A150" s="82" t="str">
        <f>IF(女子申込一覧表!F154="","",女子申込一覧表!AQ154)</f>
        <v/>
      </c>
      <c r="B150" s="82" t="str">
        <f t="shared" si="5"/>
        <v/>
      </c>
      <c r="C150" s="82" t="str">
        <f>IF(A150="","",女子申込一覧表!AU154)</f>
        <v/>
      </c>
      <c r="D150" s="82" t="str">
        <f>IF(A150="","",女子申込一覧表!AZ154)</f>
        <v/>
      </c>
      <c r="E150" s="83" t="str">
        <f>IF(A150="","",女子申込一覧表!BX154)</f>
        <v/>
      </c>
      <c r="F150" s="82" t="str">
        <f>IF(A150="","",女子申込一覧表!X154)</f>
        <v/>
      </c>
      <c r="G150" s="82" t="str">
        <f t="shared" si="6"/>
        <v/>
      </c>
      <c r="H150" s="82" t="str">
        <f>IF(A150="","",女子申込一覧表!BD154)</f>
        <v/>
      </c>
      <c r="I150" s="82" t="str">
        <f>IF(A150="","",女子申込一覧表!BE154)</f>
        <v/>
      </c>
      <c r="J150" s="82" t="str">
        <f>IF(A150="","",女子申込一覧表!BI154)</f>
        <v/>
      </c>
      <c r="K150" s="82" t="str">
        <f>IF(A150="","",女子申込一覧表!BG154)</f>
        <v/>
      </c>
      <c r="L150" s="82" t="str">
        <f>IF(A150="","",女子申込一覧表!AV154)</f>
        <v/>
      </c>
      <c r="M150" s="82" t="str">
        <f>IF(A150="","",TRIM(女子申込一覧表!F154)&amp;TRIM(女子申込一覧表!G154))</f>
        <v/>
      </c>
      <c r="N150" s="82" t="str">
        <f>IF(A150="","",女子申込一覧表!AG154)</f>
        <v/>
      </c>
    </row>
    <row r="151" spans="1:14" x14ac:dyDescent="0.15">
      <c r="A151" s="82" t="str">
        <f>IF(女子申込一覧表!F155="","",女子申込一覧表!AQ155)</f>
        <v/>
      </c>
      <c r="B151" s="82" t="str">
        <f t="shared" si="5"/>
        <v/>
      </c>
      <c r="C151" s="82" t="str">
        <f>IF(A151="","",女子申込一覧表!AU155)</f>
        <v/>
      </c>
      <c r="D151" s="82" t="str">
        <f>IF(A151="","",女子申込一覧表!AZ155)</f>
        <v/>
      </c>
      <c r="E151" s="83" t="str">
        <f>IF(A151="","",女子申込一覧表!BX155)</f>
        <v/>
      </c>
      <c r="F151" s="82" t="str">
        <f>IF(A151="","",女子申込一覧表!X155)</f>
        <v/>
      </c>
      <c r="G151" s="82" t="str">
        <f t="shared" si="6"/>
        <v/>
      </c>
      <c r="H151" s="82" t="str">
        <f>IF(A151="","",女子申込一覧表!BD155)</f>
        <v/>
      </c>
      <c r="I151" s="82" t="str">
        <f>IF(A151="","",女子申込一覧表!BE155)</f>
        <v/>
      </c>
      <c r="J151" s="82" t="str">
        <f>IF(A151="","",女子申込一覧表!BI155)</f>
        <v/>
      </c>
      <c r="K151" s="82" t="str">
        <f>IF(A151="","",女子申込一覧表!BG155)</f>
        <v/>
      </c>
      <c r="L151" s="82" t="str">
        <f>IF(A151="","",女子申込一覧表!AV155)</f>
        <v/>
      </c>
      <c r="M151" s="82" t="str">
        <f>IF(A151="","",TRIM(女子申込一覧表!F155)&amp;TRIM(女子申込一覧表!G155))</f>
        <v/>
      </c>
      <c r="N151" s="82" t="str">
        <f>IF(A151="","",女子申込一覧表!AG155)</f>
        <v/>
      </c>
    </row>
    <row r="152" spans="1:14" x14ac:dyDescent="0.15">
      <c r="A152" s="82" t="str">
        <f>IF(女子申込一覧表!F156="","",女子申込一覧表!AQ156)</f>
        <v/>
      </c>
      <c r="B152" s="82" t="str">
        <f t="shared" si="5"/>
        <v/>
      </c>
      <c r="C152" s="82" t="str">
        <f>IF(A152="","",女子申込一覧表!AU156)</f>
        <v/>
      </c>
      <c r="D152" s="82" t="str">
        <f>IF(A152="","",女子申込一覧表!AZ156)</f>
        <v/>
      </c>
      <c r="E152" s="83" t="str">
        <f>IF(A152="","",女子申込一覧表!BX156)</f>
        <v/>
      </c>
      <c r="F152" s="82" t="str">
        <f>IF(A152="","",女子申込一覧表!X156)</f>
        <v/>
      </c>
      <c r="G152" s="82" t="str">
        <f t="shared" si="6"/>
        <v/>
      </c>
      <c r="H152" s="82" t="str">
        <f>IF(A152="","",女子申込一覧表!BD156)</f>
        <v/>
      </c>
      <c r="I152" s="82" t="str">
        <f>IF(A152="","",女子申込一覧表!BE156)</f>
        <v/>
      </c>
      <c r="J152" s="82" t="str">
        <f>IF(A152="","",女子申込一覧表!BI156)</f>
        <v/>
      </c>
      <c r="K152" s="82" t="str">
        <f>IF(A152="","",女子申込一覧表!BG156)</f>
        <v/>
      </c>
      <c r="L152" s="82" t="str">
        <f>IF(A152="","",女子申込一覧表!AV156)</f>
        <v/>
      </c>
      <c r="M152" s="82" t="str">
        <f>IF(A152="","",TRIM(女子申込一覧表!F156)&amp;TRIM(女子申込一覧表!G156))</f>
        <v/>
      </c>
      <c r="N152" s="82" t="str">
        <f>IF(A152="","",女子申込一覧表!AG156)</f>
        <v/>
      </c>
    </row>
    <row r="153" spans="1:14" x14ac:dyDescent="0.15">
      <c r="A153" s="82" t="str">
        <f>IF(女子申込一覧表!F157="","",女子申込一覧表!AQ157)</f>
        <v/>
      </c>
      <c r="B153" s="82" t="str">
        <f t="shared" si="5"/>
        <v/>
      </c>
      <c r="C153" s="82" t="str">
        <f>IF(A153="","",女子申込一覧表!AU157)</f>
        <v/>
      </c>
      <c r="D153" s="82" t="str">
        <f>IF(A153="","",女子申込一覧表!AZ157)</f>
        <v/>
      </c>
      <c r="E153" s="83" t="str">
        <f>IF(A153="","",女子申込一覧表!BX157)</f>
        <v/>
      </c>
      <c r="F153" s="82" t="str">
        <f>IF(A153="","",女子申込一覧表!X157)</f>
        <v/>
      </c>
      <c r="G153" s="82" t="str">
        <f t="shared" si="6"/>
        <v/>
      </c>
      <c r="H153" s="82" t="str">
        <f>IF(A153="","",女子申込一覧表!BD157)</f>
        <v/>
      </c>
      <c r="I153" s="82" t="str">
        <f>IF(A153="","",女子申込一覧表!BE157)</f>
        <v/>
      </c>
      <c r="J153" s="82" t="str">
        <f>IF(A153="","",女子申込一覧表!BI157)</f>
        <v/>
      </c>
      <c r="K153" s="82" t="str">
        <f>IF(A153="","",女子申込一覧表!BG157)</f>
        <v/>
      </c>
      <c r="L153" s="82" t="str">
        <f>IF(A153="","",女子申込一覧表!AV157)</f>
        <v/>
      </c>
      <c r="M153" s="82" t="str">
        <f>IF(A153="","",TRIM(女子申込一覧表!F157)&amp;TRIM(女子申込一覧表!G157))</f>
        <v/>
      </c>
      <c r="N153" s="82" t="str">
        <f>IF(A153="","",女子申込一覧表!AG157)</f>
        <v/>
      </c>
    </row>
    <row r="154" spans="1:14" x14ac:dyDescent="0.15">
      <c r="A154" s="82" t="str">
        <f>IF(女子申込一覧表!F158="","",女子申込一覧表!AQ158)</f>
        <v/>
      </c>
      <c r="B154" s="82" t="str">
        <f t="shared" si="5"/>
        <v/>
      </c>
      <c r="C154" s="82" t="str">
        <f>IF(A154="","",女子申込一覧表!AU158)</f>
        <v/>
      </c>
      <c r="D154" s="82" t="str">
        <f>IF(A154="","",女子申込一覧表!AZ158)</f>
        <v/>
      </c>
      <c r="E154" s="83" t="str">
        <f>IF(A154="","",女子申込一覧表!BX158)</f>
        <v/>
      </c>
      <c r="F154" s="82" t="str">
        <f>IF(A154="","",女子申込一覧表!X158)</f>
        <v/>
      </c>
      <c r="G154" s="82" t="str">
        <f t="shared" si="6"/>
        <v/>
      </c>
      <c r="H154" s="82" t="str">
        <f>IF(A154="","",女子申込一覧表!BD158)</f>
        <v/>
      </c>
      <c r="I154" s="82" t="str">
        <f>IF(A154="","",女子申込一覧表!BE158)</f>
        <v/>
      </c>
      <c r="J154" s="82" t="str">
        <f>IF(A154="","",女子申込一覧表!BI158)</f>
        <v/>
      </c>
      <c r="K154" s="82" t="str">
        <f>IF(A154="","",女子申込一覧表!BG158)</f>
        <v/>
      </c>
      <c r="L154" s="82" t="str">
        <f>IF(A154="","",女子申込一覧表!AV158)</f>
        <v/>
      </c>
      <c r="M154" s="82" t="str">
        <f>IF(A154="","",TRIM(女子申込一覧表!F158)&amp;TRIM(女子申込一覧表!G158))</f>
        <v/>
      </c>
      <c r="N154" s="82" t="str">
        <f>IF(A154="","",女子申込一覧表!AG158)</f>
        <v/>
      </c>
    </row>
    <row r="155" spans="1:14" x14ac:dyDescent="0.15">
      <c r="A155" s="82" t="str">
        <f>IF(女子申込一覧表!F159="","",女子申込一覧表!AQ159)</f>
        <v/>
      </c>
      <c r="B155" s="82" t="str">
        <f t="shared" si="5"/>
        <v/>
      </c>
      <c r="C155" s="82" t="str">
        <f>IF(A155="","",女子申込一覧表!AU159)</f>
        <v/>
      </c>
      <c r="D155" s="82" t="str">
        <f>IF(A155="","",女子申込一覧表!AZ159)</f>
        <v/>
      </c>
      <c r="E155" s="83" t="str">
        <f>IF(A155="","",女子申込一覧表!BX159)</f>
        <v/>
      </c>
      <c r="F155" s="82" t="str">
        <f>IF(A155="","",女子申込一覧表!X159)</f>
        <v/>
      </c>
      <c r="G155" s="82" t="str">
        <f t="shared" si="6"/>
        <v/>
      </c>
      <c r="H155" s="82" t="str">
        <f>IF(A155="","",女子申込一覧表!BD159)</f>
        <v/>
      </c>
      <c r="I155" s="82" t="str">
        <f>IF(A155="","",女子申込一覧表!BE159)</f>
        <v/>
      </c>
      <c r="J155" s="82" t="str">
        <f>IF(A155="","",女子申込一覧表!BI159)</f>
        <v/>
      </c>
      <c r="K155" s="82" t="str">
        <f>IF(A155="","",女子申込一覧表!BG159)</f>
        <v/>
      </c>
      <c r="L155" s="82" t="str">
        <f>IF(A155="","",女子申込一覧表!AV159)</f>
        <v/>
      </c>
      <c r="M155" s="82" t="str">
        <f>IF(A155="","",TRIM(女子申込一覧表!F159)&amp;TRIM(女子申込一覧表!G159))</f>
        <v/>
      </c>
      <c r="N155" s="82" t="str">
        <f>IF(A155="","",女子申込一覧表!AG159)</f>
        <v/>
      </c>
    </row>
    <row r="156" spans="1:14" x14ac:dyDescent="0.15">
      <c r="A156" s="82" t="str">
        <f>IF(女子申込一覧表!F160="","",女子申込一覧表!AQ160)</f>
        <v/>
      </c>
      <c r="B156" s="82" t="str">
        <f t="shared" si="5"/>
        <v/>
      </c>
      <c r="C156" s="82" t="str">
        <f>IF(A156="","",女子申込一覧表!AU160)</f>
        <v/>
      </c>
      <c r="D156" s="82" t="str">
        <f>IF(A156="","",女子申込一覧表!AZ160)</f>
        <v/>
      </c>
      <c r="E156" s="83" t="str">
        <f>IF(A156="","",女子申込一覧表!BX160)</f>
        <v/>
      </c>
      <c r="F156" s="82" t="str">
        <f>IF(A156="","",女子申込一覧表!X160)</f>
        <v/>
      </c>
      <c r="G156" s="82" t="str">
        <f t="shared" si="6"/>
        <v/>
      </c>
      <c r="H156" s="82" t="str">
        <f>IF(A156="","",女子申込一覧表!BD160)</f>
        <v/>
      </c>
      <c r="I156" s="82" t="str">
        <f>IF(A156="","",女子申込一覧表!BE160)</f>
        <v/>
      </c>
      <c r="J156" s="82" t="str">
        <f>IF(A156="","",女子申込一覧表!BI160)</f>
        <v/>
      </c>
      <c r="K156" s="82" t="str">
        <f>IF(A156="","",女子申込一覧表!BG160)</f>
        <v/>
      </c>
      <c r="L156" s="82" t="str">
        <f>IF(A156="","",女子申込一覧表!AV160)</f>
        <v/>
      </c>
      <c r="M156" s="82" t="str">
        <f>IF(A156="","",TRIM(女子申込一覧表!F160)&amp;TRIM(女子申込一覧表!G160))</f>
        <v/>
      </c>
      <c r="N156" s="82" t="str">
        <f>IF(A156="","",女子申込一覧表!AG160)</f>
        <v/>
      </c>
    </row>
    <row r="157" spans="1:14" x14ac:dyDescent="0.15">
      <c r="A157" s="82" t="str">
        <f>IF(女子申込一覧表!F161="","",女子申込一覧表!AQ161)</f>
        <v/>
      </c>
      <c r="B157" s="82" t="str">
        <f t="shared" si="5"/>
        <v/>
      </c>
      <c r="C157" s="82" t="str">
        <f>IF(A157="","",女子申込一覧表!AU161)</f>
        <v/>
      </c>
      <c r="D157" s="82" t="str">
        <f>IF(A157="","",女子申込一覧表!AZ161)</f>
        <v/>
      </c>
      <c r="E157" s="83" t="str">
        <f>IF(A157="","",女子申込一覧表!BX161)</f>
        <v/>
      </c>
      <c r="F157" s="82" t="str">
        <f>IF(A157="","",女子申込一覧表!X161)</f>
        <v/>
      </c>
      <c r="G157" s="82" t="str">
        <f t="shared" si="6"/>
        <v/>
      </c>
      <c r="H157" s="82" t="str">
        <f>IF(A157="","",女子申込一覧表!BD161)</f>
        <v/>
      </c>
      <c r="I157" s="82" t="str">
        <f>IF(A157="","",女子申込一覧表!BE161)</f>
        <v/>
      </c>
      <c r="J157" s="82" t="str">
        <f>IF(A157="","",女子申込一覧表!BI161)</f>
        <v/>
      </c>
      <c r="K157" s="82" t="str">
        <f>IF(A157="","",女子申込一覧表!BG161)</f>
        <v/>
      </c>
      <c r="L157" s="82" t="str">
        <f>IF(A157="","",女子申込一覧表!AV161)</f>
        <v/>
      </c>
      <c r="M157" s="82" t="str">
        <f>IF(A157="","",TRIM(女子申込一覧表!F161)&amp;TRIM(女子申込一覧表!G161))</f>
        <v/>
      </c>
      <c r="N157" s="82" t="str">
        <f>IF(A157="","",女子申込一覧表!AG161)</f>
        <v/>
      </c>
    </row>
    <row r="158" spans="1:14" x14ac:dyDescent="0.15">
      <c r="A158" s="82" t="str">
        <f>IF(女子申込一覧表!F162="","",女子申込一覧表!AQ162)</f>
        <v/>
      </c>
      <c r="B158" s="82" t="str">
        <f t="shared" si="5"/>
        <v/>
      </c>
      <c r="C158" s="82" t="str">
        <f>IF(A158="","",女子申込一覧表!AU162)</f>
        <v/>
      </c>
      <c r="D158" s="82" t="str">
        <f>IF(A158="","",女子申込一覧表!AZ162)</f>
        <v/>
      </c>
      <c r="E158" s="83" t="str">
        <f>IF(A158="","",女子申込一覧表!BX162)</f>
        <v/>
      </c>
      <c r="F158" s="82" t="str">
        <f>IF(A158="","",女子申込一覧表!X162)</f>
        <v/>
      </c>
      <c r="G158" s="82" t="str">
        <f t="shared" si="6"/>
        <v/>
      </c>
      <c r="H158" s="82" t="str">
        <f>IF(A158="","",女子申込一覧表!BD162)</f>
        <v/>
      </c>
      <c r="I158" s="82" t="str">
        <f>IF(A158="","",女子申込一覧表!BE162)</f>
        <v/>
      </c>
      <c r="J158" s="82" t="str">
        <f>IF(A158="","",女子申込一覧表!BI162)</f>
        <v/>
      </c>
      <c r="K158" s="82" t="str">
        <f>IF(A158="","",女子申込一覧表!BG162)</f>
        <v/>
      </c>
      <c r="L158" s="82" t="str">
        <f>IF(A158="","",女子申込一覧表!AV162)</f>
        <v/>
      </c>
      <c r="M158" s="82" t="str">
        <f>IF(A158="","",TRIM(女子申込一覧表!F162)&amp;TRIM(女子申込一覧表!G162))</f>
        <v/>
      </c>
      <c r="N158" s="82" t="str">
        <f>IF(A158="","",女子申込一覧表!AG162)</f>
        <v/>
      </c>
    </row>
    <row r="159" spans="1:14" x14ac:dyDescent="0.15">
      <c r="A159" s="82" t="str">
        <f>IF(女子申込一覧表!F163="","",女子申込一覧表!AQ163)</f>
        <v/>
      </c>
      <c r="B159" s="82" t="str">
        <f t="shared" si="5"/>
        <v/>
      </c>
      <c r="C159" s="82" t="str">
        <f>IF(A159="","",女子申込一覧表!AU163)</f>
        <v/>
      </c>
      <c r="D159" s="82" t="str">
        <f>IF(A159="","",女子申込一覧表!AZ163)</f>
        <v/>
      </c>
      <c r="E159" s="83" t="str">
        <f>IF(A159="","",女子申込一覧表!BX163)</f>
        <v/>
      </c>
      <c r="F159" s="82" t="str">
        <f>IF(A159="","",女子申込一覧表!X163)</f>
        <v/>
      </c>
      <c r="G159" s="82" t="str">
        <f t="shared" si="6"/>
        <v/>
      </c>
      <c r="H159" s="82" t="str">
        <f>IF(A159="","",女子申込一覧表!BD163)</f>
        <v/>
      </c>
      <c r="I159" s="82" t="str">
        <f>IF(A159="","",女子申込一覧表!BE163)</f>
        <v/>
      </c>
      <c r="J159" s="82" t="str">
        <f>IF(A159="","",女子申込一覧表!BI163)</f>
        <v/>
      </c>
      <c r="K159" s="82" t="str">
        <f>IF(A159="","",女子申込一覧表!BG163)</f>
        <v/>
      </c>
      <c r="L159" s="82" t="str">
        <f>IF(A159="","",女子申込一覧表!AV163)</f>
        <v/>
      </c>
      <c r="M159" s="82" t="str">
        <f>IF(A159="","",TRIM(女子申込一覧表!F163)&amp;TRIM(女子申込一覧表!G163))</f>
        <v/>
      </c>
      <c r="N159" s="82" t="str">
        <f>IF(A159="","",女子申込一覧表!AG163)</f>
        <v/>
      </c>
    </row>
    <row r="160" spans="1:14" x14ac:dyDescent="0.15">
      <c r="A160" s="82" t="str">
        <f>IF(女子申込一覧表!F164="","",女子申込一覧表!AQ164)</f>
        <v/>
      </c>
      <c r="B160" s="82" t="str">
        <f t="shared" si="5"/>
        <v/>
      </c>
      <c r="C160" s="82" t="str">
        <f>IF(A160="","",女子申込一覧表!AU164)</f>
        <v/>
      </c>
      <c r="D160" s="82" t="str">
        <f>IF(A160="","",女子申込一覧表!AZ164)</f>
        <v/>
      </c>
      <c r="E160" s="83" t="str">
        <f>IF(A160="","",女子申込一覧表!BX164)</f>
        <v/>
      </c>
      <c r="F160" s="82" t="str">
        <f>IF(A160="","",女子申込一覧表!X164)</f>
        <v/>
      </c>
      <c r="G160" s="82" t="str">
        <f t="shared" si="6"/>
        <v/>
      </c>
      <c r="H160" s="82" t="str">
        <f>IF(A160="","",女子申込一覧表!BD164)</f>
        <v/>
      </c>
      <c r="I160" s="82" t="str">
        <f>IF(A160="","",女子申込一覧表!BE164)</f>
        <v/>
      </c>
      <c r="J160" s="82" t="str">
        <f>IF(A160="","",女子申込一覧表!BI164)</f>
        <v/>
      </c>
      <c r="K160" s="82" t="str">
        <f>IF(A160="","",女子申込一覧表!BG164)</f>
        <v/>
      </c>
      <c r="L160" s="82" t="str">
        <f>IF(A160="","",女子申込一覧表!AV164)</f>
        <v/>
      </c>
      <c r="M160" s="82" t="str">
        <f>IF(A160="","",TRIM(女子申込一覧表!F164)&amp;TRIM(女子申込一覧表!G164))</f>
        <v/>
      </c>
      <c r="N160" s="82" t="str">
        <f>IF(A160="","",女子申込一覧表!AG164)</f>
        <v/>
      </c>
    </row>
    <row r="161" spans="1:14" x14ac:dyDescent="0.15">
      <c r="A161" s="82" t="str">
        <f>IF(女子申込一覧表!F165="","",女子申込一覧表!AQ165)</f>
        <v/>
      </c>
      <c r="B161" s="82" t="str">
        <f t="shared" si="5"/>
        <v/>
      </c>
      <c r="C161" s="82" t="str">
        <f>IF(A161="","",女子申込一覧表!AU165)</f>
        <v/>
      </c>
      <c r="D161" s="82" t="str">
        <f>IF(A161="","",女子申込一覧表!AZ165)</f>
        <v/>
      </c>
      <c r="E161" s="83" t="str">
        <f>IF(A161="","",女子申込一覧表!BX165)</f>
        <v/>
      </c>
      <c r="F161" s="82" t="str">
        <f>IF(A161="","",女子申込一覧表!X165)</f>
        <v/>
      </c>
      <c r="G161" s="82" t="str">
        <f t="shared" si="6"/>
        <v/>
      </c>
      <c r="H161" s="82" t="str">
        <f>IF(A161="","",女子申込一覧表!BD165)</f>
        <v/>
      </c>
      <c r="I161" s="82" t="str">
        <f>IF(A161="","",女子申込一覧表!BE165)</f>
        <v/>
      </c>
      <c r="J161" s="82" t="str">
        <f>IF(A161="","",女子申込一覧表!BI165)</f>
        <v/>
      </c>
      <c r="K161" s="82" t="str">
        <f>IF(A161="","",女子申込一覧表!BG165)</f>
        <v/>
      </c>
      <c r="L161" s="82" t="str">
        <f>IF(A161="","",女子申込一覧表!AV165)</f>
        <v/>
      </c>
      <c r="M161" s="82" t="str">
        <f>IF(A161="","",TRIM(女子申込一覧表!F165)&amp;TRIM(女子申込一覧表!G165))</f>
        <v/>
      </c>
      <c r="N161" s="82" t="str">
        <f>IF(A161="","",女子申込一覧表!AG165)</f>
        <v/>
      </c>
    </row>
    <row r="162" spans="1:14" x14ac:dyDescent="0.15">
      <c r="A162" s="82" t="str">
        <f>IF(女子申込一覧表!F166="","",女子申込一覧表!AQ166)</f>
        <v/>
      </c>
      <c r="B162" s="82" t="str">
        <f t="shared" si="5"/>
        <v/>
      </c>
      <c r="C162" s="82" t="str">
        <f>IF(A162="","",女子申込一覧表!AU166)</f>
        <v/>
      </c>
      <c r="D162" s="82" t="str">
        <f>IF(A162="","",女子申込一覧表!AZ166)</f>
        <v/>
      </c>
      <c r="E162" s="83" t="str">
        <f>IF(A162="","",女子申込一覧表!BX166)</f>
        <v/>
      </c>
      <c r="F162" s="82" t="str">
        <f>IF(A162="","",女子申込一覧表!X166)</f>
        <v/>
      </c>
      <c r="G162" s="82" t="str">
        <f t="shared" si="6"/>
        <v/>
      </c>
      <c r="H162" s="82" t="str">
        <f>IF(A162="","",女子申込一覧表!BD166)</f>
        <v/>
      </c>
      <c r="I162" s="82" t="str">
        <f>IF(A162="","",女子申込一覧表!BE166)</f>
        <v/>
      </c>
      <c r="J162" s="82" t="str">
        <f>IF(A162="","",女子申込一覧表!BI166)</f>
        <v/>
      </c>
      <c r="K162" s="82" t="str">
        <f>IF(A162="","",女子申込一覧表!BG166)</f>
        <v/>
      </c>
      <c r="L162" s="82" t="str">
        <f>IF(A162="","",女子申込一覧表!AV166)</f>
        <v/>
      </c>
      <c r="M162" s="82" t="str">
        <f>IF(A162="","",TRIM(女子申込一覧表!F166)&amp;TRIM(女子申込一覧表!G166))</f>
        <v/>
      </c>
      <c r="N162" s="82" t="str">
        <f>IF(A162="","",女子申込一覧表!AG166)</f>
        <v/>
      </c>
    </row>
    <row r="163" spans="1:14" x14ac:dyDescent="0.15">
      <c r="A163" s="82" t="str">
        <f>IF(女子申込一覧表!F167="","",女子申込一覧表!AQ167)</f>
        <v/>
      </c>
      <c r="B163" s="82" t="str">
        <f t="shared" si="5"/>
        <v/>
      </c>
      <c r="C163" s="82" t="str">
        <f>IF(A163="","",女子申込一覧表!AU167)</f>
        <v/>
      </c>
      <c r="D163" s="82" t="str">
        <f>IF(A163="","",女子申込一覧表!AZ167)</f>
        <v/>
      </c>
      <c r="E163" s="83" t="str">
        <f>IF(A163="","",女子申込一覧表!BX167)</f>
        <v/>
      </c>
      <c r="F163" s="82" t="str">
        <f>IF(A163="","",女子申込一覧表!X167)</f>
        <v/>
      </c>
      <c r="G163" s="82" t="str">
        <f t="shared" si="6"/>
        <v/>
      </c>
      <c r="H163" s="82" t="str">
        <f>IF(A163="","",女子申込一覧表!BD167)</f>
        <v/>
      </c>
      <c r="I163" s="82" t="str">
        <f>IF(A163="","",女子申込一覧表!BE167)</f>
        <v/>
      </c>
      <c r="J163" s="82" t="str">
        <f>IF(A163="","",女子申込一覧表!BI167)</f>
        <v/>
      </c>
      <c r="K163" s="82" t="str">
        <f>IF(A163="","",女子申込一覧表!BG167)</f>
        <v/>
      </c>
      <c r="L163" s="82" t="str">
        <f>IF(A163="","",女子申込一覧表!AV167)</f>
        <v/>
      </c>
      <c r="M163" s="82" t="str">
        <f>IF(A163="","",TRIM(女子申込一覧表!F167)&amp;TRIM(女子申込一覧表!G167))</f>
        <v/>
      </c>
      <c r="N163" s="82" t="str">
        <f>IF(A163="","",女子申込一覧表!AG167)</f>
        <v/>
      </c>
    </row>
    <row r="164" spans="1:14" x14ac:dyDescent="0.15">
      <c r="A164" s="82" t="str">
        <f>IF(女子申込一覧表!F168="","",女子申込一覧表!AQ168)</f>
        <v/>
      </c>
      <c r="B164" s="82" t="str">
        <f t="shared" si="5"/>
        <v/>
      </c>
      <c r="C164" s="82" t="str">
        <f>IF(A164="","",女子申込一覧表!AU168)</f>
        <v/>
      </c>
      <c r="D164" s="82" t="str">
        <f>IF(A164="","",女子申込一覧表!AZ168)</f>
        <v/>
      </c>
      <c r="E164" s="83" t="str">
        <f>IF(A164="","",女子申込一覧表!BX168)</f>
        <v/>
      </c>
      <c r="F164" s="82" t="str">
        <f>IF(A164="","",女子申込一覧表!X168)</f>
        <v/>
      </c>
      <c r="G164" s="82" t="str">
        <f t="shared" si="6"/>
        <v/>
      </c>
      <c r="H164" s="82" t="str">
        <f>IF(A164="","",女子申込一覧表!BD168)</f>
        <v/>
      </c>
      <c r="I164" s="82" t="str">
        <f>IF(A164="","",女子申込一覧表!BE168)</f>
        <v/>
      </c>
      <c r="J164" s="82" t="str">
        <f>IF(A164="","",女子申込一覧表!BI168)</f>
        <v/>
      </c>
      <c r="K164" s="82" t="str">
        <f>IF(A164="","",女子申込一覧表!BG168)</f>
        <v/>
      </c>
      <c r="L164" s="82" t="str">
        <f>IF(A164="","",女子申込一覧表!AV168)</f>
        <v/>
      </c>
      <c r="M164" s="82" t="str">
        <f>IF(A164="","",TRIM(女子申込一覧表!F168)&amp;TRIM(女子申込一覧表!G168))</f>
        <v/>
      </c>
      <c r="N164" s="82" t="str">
        <f>IF(A164="","",女子申込一覧表!AG168)</f>
        <v/>
      </c>
    </row>
    <row r="165" spans="1:14" x14ac:dyDescent="0.15">
      <c r="A165" s="82" t="str">
        <f>IF(女子申込一覧表!F169="","",女子申込一覧表!AQ169)</f>
        <v/>
      </c>
      <c r="B165" s="82" t="str">
        <f t="shared" si="5"/>
        <v/>
      </c>
      <c r="C165" s="82" t="str">
        <f>IF(A165="","",女子申込一覧表!AU169)</f>
        <v/>
      </c>
      <c r="D165" s="82" t="str">
        <f>IF(A165="","",女子申込一覧表!AZ169)</f>
        <v/>
      </c>
      <c r="E165" s="83" t="str">
        <f>IF(A165="","",女子申込一覧表!BX169)</f>
        <v/>
      </c>
      <c r="F165" s="82" t="str">
        <f>IF(A165="","",女子申込一覧表!X169)</f>
        <v/>
      </c>
      <c r="G165" s="82" t="str">
        <f t="shared" si="6"/>
        <v/>
      </c>
      <c r="H165" s="82" t="str">
        <f>IF(A165="","",女子申込一覧表!BD169)</f>
        <v/>
      </c>
      <c r="I165" s="82" t="str">
        <f>IF(A165="","",女子申込一覧表!BE169)</f>
        <v/>
      </c>
      <c r="J165" s="82" t="str">
        <f>IF(A165="","",女子申込一覧表!BI169)</f>
        <v/>
      </c>
      <c r="K165" s="82" t="str">
        <f>IF(A165="","",女子申込一覧表!BG169)</f>
        <v/>
      </c>
      <c r="L165" s="82" t="str">
        <f>IF(A165="","",女子申込一覧表!AV169)</f>
        <v/>
      </c>
      <c r="M165" s="82" t="str">
        <f>IF(A165="","",TRIM(女子申込一覧表!F169)&amp;TRIM(女子申込一覧表!G169))</f>
        <v/>
      </c>
      <c r="N165" s="82" t="str">
        <f>IF(A165="","",女子申込一覧表!AG169)</f>
        <v/>
      </c>
    </row>
    <row r="166" spans="1:14" x14ac:dyDescent="0.15">
      <c r="A166" s="82" t="str">
        <f>IF(女子申込一覧表!F170="","",女子申込一覧表!AQ170)</f>
        <v/>
      </c>
      <c r="B166" s="82" t="str">
        <f t="shared" si="5"/>
        <v/>
      </c>
      <c r="C166" s="82" t="str">
        <f>IF(A166="","",女子申込一覧表!AU170)</f>
        <v/>
      </c>
      <c r="D166" s="82" t="str">
        <f>IF(A166="","",女子申込一覧表!AZ170)</f>
        <v/>
      </c>
      <c r="E166" s="83" t="str">
        <f>IF(A166="","",女子申込一覧表!BX170)</f>
        <v/>
      </c>
      <c r="F166" s="82" t="str">
        <f>IF(A166="","",女子申込一覧表!X170)</f>
        <v/>
      </c>
      <c r="G166" s="82" t="str">
        <f t="shared" si="6"/>
        <v/>
      </c>
      <c r="H166" s="82" t="str">
        <f>IF(A166="","",女子申込一覧表!BD170)</f>
        <v/>
      </c>
      <c r="I166" s="82" t="str">
        <f>IF(A166="","",女子申込一覧表!BE170)</f>
        <v/>
      </c>
      <c r="J166" s="82" t="str">
        <f>IF(A166="","",女子申込一覧表!BI170)</f>
        <v/>
      </c>
      <c r="K166" s="82" t="str">
        <f>IF(A166="","",女子申込一覧表!BG170)</f>
        <v/>
      </c>
      <c r="L166" s="82" t="str">
        <f>IF(A166="","",女子申込一覧表!AV170)</f>
        <v/>
      </c>
      <c r="M166" s="82" t="str">
        <f>IF(A166="","",TRIM(女子申込一覧表!F170)&amp;TRIM(女子申込一覧表!G170))</f>
        <v/>
      </c>
      <c r="N166" s="82" t="str">
        <f>IF(A166="","",女子申込一覧表!AG170)</f>
        <v/>
      </c>
    </row>
    <row r="167" spans="1:14" x14ac:dyDescent="0.15">
      <c r="A167" s="82" t="str">
        <f>IF(女子申込一覧表!F171="","",女子申込一覧表!AQ171)</f>
        <v/>
      </c>
      <c r="B167" s="82" t="str">
        <f t="shared" si="5"/>
        <v/>
      </c>
      <c r="C167" s="82" t="str">
        <f>IF(A167="","",女子申込一覧表!AU171)</f>
        <v/>
      </c>
      <c r="D167" s="82" t="str">
        <f>IF(A167="","",女子申込一覧表!AZ171)</f>
        <v/>
      </c>
      <c r="E167" s="83" t="str">
        <f>IF(A167="","",女子申込一覧表!BX171)</f>
        <v/>
      </c>
      <c r="F167" s="82" t="str">
        <f>IF(A167="","",女子申込一覧表!X171)</f>
        <v/>
      </c>
      <c r="G167" s="82" t="str">
        <f t="shared" si="6"/>
        <v/>
      </c>
      <c r="H167" s="82" t="str">
        <f>IF(A167="","",女子申込一覧表!BD171)</f>
        <v/>
      </c>
      <c r="I167" s="82" t="str">
        <f>IF(A167="","",女子申込一覧表!BE171)</f>
        <v/>
      </c>
      <c r="J167" s="82" t="str">
        <f>IF(A167="","",女子申込一覧表!BI171)</f>
        <v/>
      </c>
      <c r="K167" s="82" t="str">
        <f>IF(A167="","",女子申込一覧表!BG171)</f>
        <v/>
      </c>
      <c r="L167" s="82" t="str">
        <f>IF(A167="","",女子申込一覧表!AV171)</f>
        <v/>
      </c>
      <c r="M167" s="82" t="str">
        <f>IF(A167="","",TRIM(女子申込一覧表!F171)&amp;TRIM(女子申込一覧表!G171))</f>
        <v/>
      </c>
      <c r="N167" s="82" t="str">
        <f>IF(A167="","",女子申込一覧表!AG171)</f>
        <v/>
      </c>
    </row>
    <row r="168" spans="1:14" x14ac:dyDescent="0.15">
      <c r="A168" s="82" t="str">
        <f>IF(女子申込一覧表!F172="","",女子申込一覧表!AQ172)</f>
        <v/>
      </c>
      <c r="B168" s="82" t="str">
        <f t="shared" si="5"/>
        <v/>
      </c>
      <c r="C168" s="82" t="str">
        <f>IF(A168="","",女子申込一覧表!AU172)</f>
        <v/>
      </c>
      <c r="D168" s="82" t="str">
        <f>IF(A168="","",女子申込一覧表!AZ172)</f>
        <v/>
      </c>
      <c r="E168" s="83" t="str">
        <f>IF(A168="","",女子申込一覧表!BX172)</f>
        <v/>
      </c>
      <c r="F168" s="82" t="str">
        <f>IF(A168="","",女子申込一覧表!X172)</f>
        <v/>
      </c>
      <c r="G168" s="82" t="str">
        <f t="shared" si="6"/>
        <v/>
      </c>
      <c r="H168" s="82" t="str">
        <f>IF(A168="","",女子申込一覧表!BD172)</f>
        <v/>
      </c>
      <c r="I168" s="82" t="str">
        <f>IF(A168="","",女子申込一覧表!BE172)</f>
        <v/>
      </c>
      <c r="J168" s="82" t="str">
        <f>IF(A168="","",女子申込一覧表!BI172)</f>
        <v/>
      </c>
      <c r="K168" s="82" t="str">
        <f>IF(A168="","",女子申込一覧表!BG172)</f>
        <v/>
      </c>
      <c r="L168" s="82" t="str">
        <f>IF(A168="","",女子申込一覧表!AV172)</f>
        <v/>
      </c>
      <c r="M168" s="82" t="str">
        <f>IF(A168="","",TRIM(女子申込一覧表!F172)&amp;TRIM(女子申込一覧表!G172))</f>
        <v/>
      </c>
      <c r="N168" s="82" t="str">
        <f>IF(A168="","",女子申込一覧表!AG172)</f>
        <v/>
      </c>
    </row>
    <row r="169" spans="1:14" x14ac:dyDescent="0.15">
      <c r="A169" s="82" t="str">
        <f>IF(女子申込一覧表!F173="","",女子申込一覧表!AQ173)</f>
        <v/>
      </c>
      <c r="B169" s="82" t="str">
        <f t="shared" ref="B169:B203" si="7">IF(A169="","",5)</f>
        <v/>
      </c>
      <c r="C169" s="82" t="str">
        <f>IF(A169="","",女子申込一覧表!AU173)</f>
        <v/>
      </c>
      <c r="D169" s="82" t="str">
        <f>IF(A169="","",女子申込一覧表!AZ173)</f>
        <v/>
      </c>
      <c r="E169" s="83" t="str">
        <f>IF(A169="","",女子申込一覧表!BX173)</f>
        <v/>
      </c>
      <c r="F169" s="82" t="str">
        <f>IF(A169="","",女子申込一覧表!X173)</f>
        <v/>
      </c>
      <c r="G169" s="82" t="str">
        <f t="shared" ref="G169:G203" si="8">IF(A169="","",1)</f>
        <v/>
      </c>
      <c r="H169" s="82" t="str">
        <f>IF(A169="","",女子申込一覧表!BD173)</f>
        <v/>
      </c>
      <c r="I169" s="82" t="str">
        <f>IF(A169="","",女子申込一覧表!BE173)</f>
        <v/>
      </c>
      <c r="J169" s="82" t="str">
        <f>IF(A169="","",女子申込一覧表!BI173)</f>
        <v/>
      </c>
      <c r="K169" s="82" t="str">
        <f>IF(A169="","",女子申込一覧表!BG173)</f>
        <v/>
      </c>
      <c r="L169" s="82" t="str">
        <f>IF(A169="","",女子申込一覧表!AV173)</f>
        <v/>
      </c>
      <c r="M169" s="82" t="str">
        <f>IF(A169="","",TRIM(女子申込一覧表!F173)&amp;TRIM(女子申込一覧表!G173))</f>
        <v/>
      </c>
      <c r="N169" s="82" t="str">
        <f>IF(A169="","",女子申込一覧表!AG173)</f>
        <v/>
      </c>
    </row>
    <row r="170" spans="1:14" x14ac:dyDescent="0.15">
      <c r="A170" s="82" t="str">
        <f>IF(女子申込一覧表!F174="","",女子申込一覧表!AQ174)</f>
        <v/>
      </c>
      <c r="B170" s="82" t="str">
        <f t="shared" si="7"/>
        <v/>
      </c>
      <c r="C170" s="82" t="str">
        <f>IF(A170="","",女子申込一覧表!AU174)</f>
        <v/>
      </c>
      <c r="D170" s="82" t="str">
        <f>IF(A170="","",女子申込一覧表!AZ174)</f>
        <v/>
      </c>
      <c r="E170" s="83" t="str">
        <f>IF(A170="","",女子申込一覧表!BX174)</f>
        <v/>
      </c>
      <c r="F170" s="82" t="str">
        <f>IF(A170="","",女子申込一覧表!X174)</f>
        <v/>
      </c>
      <c r="G170" s="82" t="str">
        <f t="shared" si="8"/>
        <v/>
      </c>
      <c r="H170" s="82" t="str">
        <f>IF(A170="","",女子申込一覧表!BD174)</f>
        <v/>
      </c>
      <c r="I170" s="82" t="str">
        <f>IF(A170="","",女子申込一覧表!BE174)</f>
        <v/>
      </c>
      <c r="J170" s="82" t="str">
        <f>IF(A170="","",女子申込一覧表!BI174)</f>
        <v/>
      </c>
      <c r="K170" s="82" t="str">
        <f>IF(A170="","",女子申込一覧表!BG174)</f>
        <v/>
      </c>
      <c r="L170" s="82" t="str">
        <f>IF(A170="","",女子申込一覧表!AV174)</f>
        <v/>
      </c>
      <c r="M170" s="82" t="str">
        <f>IF(A170="","",TRIM(女子申込一覧表!F174)&amp;TRIM(女子申込一覧表!G174))</f>
        <v/>
      </c>
      <c r="N170" s="82" t="str">
        <f>IF(A170="","",女子申込一覧表!AG174)</f>
        <v/>
      </c>
    </row>
    <row r="171" spans="1:14" x14ac:dyDescent="0.15">
      <c r="A171" s="82" t="str">
        <f>IF(女子申込一覧表!F175="","",女子申込一覧表!AQ175)</f>
        <v/>
      </c>
      <c r="B171" s="82" t="str">
        <f t="shared" si="7"/>
        <v/>
      </c>
      <c r="C171" s="82" t="str">
        <f>IF(A171="","",女子申込一覧表!AU175)</f>
        <v/>
      </c>
      <c r="D171" s="82" t="str">
        <f>IF(A171="","",女子申込一覧表!AZ175)</f>
        <v/>
      </c>
      <c r="E171" s="83" t="str">
        <f>IF(A171="","",女子申込一覧表!BX175)</f>
        <v/>
      </c>
      <c r="F171" s="82" t="str">
        <f>IF(A171="","",女子申込一覧表!X175)</f>
        <v/>
      </c>
      <c r="G171" s="82" t="str">
        <f t="shared" si="8"/>
        <v/>
      </c>
      <c r="H171" s="82" t="str">
        <f>IF(A171="","",女子申込一覧表!BD175)</f>
        <v/>
      </c>
      <c r="I171" s="82" t="str">
        <f>IF(A171="","",女子申込一覧表!BE175)</f>
        <v/>
      </c>
      <c r="J171" s="82" t="str">
        <f>IF(A171="","",女子申込一覧表!BI175)</f>
        <v/>
      </c>
      <c r="K171" s="82" t="str">
        <f>IF(A171="","",女子申込一覧表!BG175)</f>
        <v/>
      </c>
      <c r="L171" s="82" t="str">
        <f>IF(A171="","",女子申込一覧表!AV175)</f>
        <v/>
      </c>
      <c r="M171" s="82" t="str">
        <f>IF(A171="","",TRIM(女子申込一覧表!F175)&amp;TRIM(女子申込一覧表!G175))</f>
        <v/>
      </c>
      <c r="N171" s="82" t="str">
        <f>IF(A171="","",女子申込一覧表!AG175)</f>
        <v/>
      </c>
    </row>
    <row r="172" spans="1:14" x14ac:dyDescent="0.15">
      <c r="A172" s="82" t="str">
        <f>IF(女子申込一覧表!F176="","",女子申込一覧表!AQ176)</f>
        <v/>
      </c>
      <c r="B172" s="82" t="str">
        <f t="shared" si="7"/>
        <v/>
      </c>
      <c r="C172" s="82" t="str">
        <f>IF(A172="","",女子申込一覧表!AU176)</f>
        <v/>
      </c>
      <c r="D172" s="82" t="str">
        <f>IF(A172="","",女子申込一覧表!AZ176)</f>
        <v/>
      </c>
      <c r="E172" s="83" t="str">
        <f>IF(A172="","",女子申込一覧表!BX176)</f>
        <v/>
      </c>
      <c r="F172" s="82" t="str">
        <f>IF(A172="","",女子申込一覧表!X176)</f>
        <v/>
      </c>
      <c r="G172" s="82" t="str">
        <f t="shared" si="8"/>
        <v/>
      </c>
      <c r="H172" s="82" t="str">
        <f>IF(A172="","",女子申込一覧表!BD176)</f>
        <v/>
      </c>
      <c r="I172" s="82" t="str">
        <f>IF(A172="","",女子申込一覧表!BE176)</f>
        <v/>
      </c>
      <c r="J172" s="82" t="str">
        <f>IF(A172="","",女子申込一覧表!BI176)</f>
        <v/>
      </c>
      <c r="K172" s="82" t="str">
        <f>IF(A172="","",女子申込一覧表!BG176)</f>
        <v/>
      </c>
      <c r="L172" s="82" t="str">
        <f>IF(A172="","",女子申込一覧表!AV176)</f>
        <v/>
      </c>
      <c r="M172" s="82" t="str">
        <f>IF(A172="","",TRIM(女子申込一覧表!F176)&amp;TRIM(女子申込一覧表!G176))</f>
        <v/>
      </c>
      <c r="N172" s="82" t="str">
        <f>IF(A172="","",女子申込一覧表!AG176)</f>
        <v/>
      </c>
    </row>
    <row r="173" spans="1:14" x14ac:dyDescent="0.15">
      <c r="A173" s="82" t="str">
        <f>IF(女子申込一覧表!F177="","",女子申込一覧表!AQ177)</f>
        <v/>
      </c>
      <c r="B173" s="82" t="str">
        <f t="shared" si="7"/>
        <v/>
      </c>
      <c r="C173" s="82" t="str">
        <f>IF(A173="","",女子申込一覧表!AU177)</f>
        <v/>
      </c>
      <c r="D173" s="82" t="str">
        <f>IF(A173="","",女子申込一覧表!AZ177)</f>
        <v/>
      </c>
      <c r="E173" s="83" t="str">
        <f>IF(A173="","",女子申込一覧表!BX177)</f>
        <v/>
      </c>
      <c r="F173" s="82" t="str">
        <f>IF(A173="","",女子申込一覧表!X177)</f>
        <v/>
      </c>
      <c r="G173" s="82" t="str">
        <f t="shared" si="8"/>
        <v/>
      </c>
      <c r="H173" s="82" t="str">
        <f>IF(A173="","",女子申込一覧表!BD177)</f>
        <v/>
      </c>
      <c r="I173" s="82" t="str">
        <f>IF(A173="","",女子申込一覧表!BE177)</f>
        <v/>
      </c>
      <c r="J173" s="82" t="str">
        <f>IF(A173="","",女子申込一覧表!BI177)</f>
        <v/>
      </c>
      <c r="K173" s="82" t="str">
        <f>IF(A173="","",女子申込一覧表!BG177)</f>
        <v/>
      </c>
      <c r="L173" s="82" t="str">
        <f>IF(A173="","",女子申込一覧表!AV177)</f>
        <v/>
      </c>
      <c r="M173" s="82" t="str">
        <f>IF(A173="","",TRIM(女子申込一覧表!F177)&amp;TRIM(女子申込一覧表!G177))</f>
        <v/>
      </c>
      <c r="N173" s="82" t="str">
        <f>IF(A173="","",女子申込一覧表!AG177)</f>
        <v/>
      </c>
    </row>
    <row r="174" spans="1:14" x14ac:dyDescent="0.15">
      <c r="A174" s="82" t="str">
        <f>IF(女子申込一覧表!F178="","",女子申込一覧表!AQ178)</f>
        <v/>
      </c>
      <c r="B174" s="82" t="str">
        <f t="shared" si="7"/>
        <v/>
      </c>
      <c r="C174" s="82" t="str">
        <f>IF(A174="","",女子申込一覧表!AU178)</f>
        <v/>
      </c>
      <c r="D174" s="82" t="str">
        <f>IF(A174="","",女子申込一覧表!AZ178)</f>
        <v/>
      </c>
      <c r="E174" s="83" t="str">
        <f>IF(A174="","",女子申込一覧表!BX178)</f>
        <v/>
      </c>
      <c r="F174" s="82" t="str">
        <f>IF(A174="","",女子申込一覧表!X178)</f>
        <v/>
      </c>
      <c r="G174" s="82" t="str">
        <f t="shared" si="8"/>
        <v/>
      </c>
      <c r="H174" s="82" t="str">
        <f>IF(A174="","",女子申込一覧表!BD178)</f>
        <v/>
      </c>
      <c r="I174" s="82" t="str">
        <f>IF(A174="","",女子申込一覧表!BE178)</f>
        <v/>
      </c>
      <c r="J174" s="82" t="str">
        <f>IF(A174="","",女子申込一覧表!BI178)</f>
        <v/>
      </c>
      <c r="K174" s="82" t="str">
        <f>IF(A174="","",女子申込一覧表!BG178)</f>
        <v/>
      </c>
      <c r="L174" s="82" t="str">
        <f>IF(A174="","",女子申込一覧表!AV178)</f>
        <v/>
      </c>
      <c r="M174" s="82" t="str">
        <f>IF(A174="","",TRIM(女子申込一覧表!F178)&amp;TRIM(女子申込一覧表!G178))</f>
        <v/>
      </c>
      <c r="N174" s="82" t="str">
        <f>IF(A174="","",女子申込一覧表!AG178)</f>
        <v/>
      </c>
    </row>
    <row r="175" spans="1:14" x14ac:dyDescent="0.15">
      <c r="A175" s="82" t="str">
        <f>IF(女子申込一覧表!F179="","",女子申込一覧表!AQ179)</f>
        <v/>
      </c>
      <c r="B175" s="82" t="str">
        <f t="shared" si="7"/>
        <v/>
      </c>
      <c r="C175" s="82" t="str">
        <f>IF(A175="","",女子申込一覧表!AU179)</f>
        <v/>
      </c>
      <c r="D175" s="82" t="str">
        <f>IF(A175="","",女子申込一覧表!AZ179)</f>
        <v/>
      </c>
      <c r="E175" s="83" t="str">
        <f>IF(A175="","",女子申込一覧表!BX179)</f>
        <v/>
      </c>
      <c r="F175" s="82" t="str">
        <f>IF(A175="","",女子申込一覧表!X179)</f>
        <v/>
      </c>
      <c r="G175" s="82" t="str">
        <f t="shared" si="8"/>
        <v/>
      </c>
      <c r="H175" s="82" t="str">
        <f>IF(A175="","",女子申込一覧表!BD179)</f>
        <v/>
      </c>
      <c r="I175" s="82" t="str">
        <f>IF(A175="","",女子申込一覧表!BE179)</f>
        <v/>
      </c>
      <c r="J175" s="82" t="str">
        <f>IF(A175="","",女子申込一覧表!BI179)</f>
        <v/>
      </c>
      <c r="K175" s="82" t="str">
        <f>IF(A175="","",女子申込一覧表!BG179)</f>
        <v/>
      </c>
      <c r="L175" s="82" t="str">
        <f>IF(A175="","",女子申込一覧表!AV179)</f>
        <v/>
      </c>
      <c r="M175" s="82" t="str">
        <f>IF(A175="","",TRIM(女子申込一覧表!F179)&amp;TRIM(女子申込一覧表!G179))</f>
        <v/>
      </c>
      <c r="N175" s="82" t="str">
        <f>IF(A175="","",女子申込一覧表!AG179)</f>
        <v/>
      </c>
    </row>
    <row r="176" spans="1:14" x14ac:dyDescent="0.15">
      <c r="A176" s="82" t="str">
        <f>IF(女子申込一覧表!F180="","",女子申込一覧表!AQ180)</f>
        <v/>
      </c>
      <c r="B176" s="82" t="str">
        <f t="shared" si="7"/>
        <v/>
      </c>
      <c r="C176" s="82" t="str">
        <f>IF(A176="","",女子申込一覧表!AU180)</f>
        <v/>
      </c>
      <c r="D176" s="82" t="str">
        <f>IF(A176="","",女子申込一覧表!AZ180)</f>
        <v/>
      </c>
      <c r="E176" s="83" t="str">
        <f>IF(A176="","",女子申込一覧表!BX180)</f>
        <v/>
      </c>
      <c r="F176" s="82" t="str">
        <f>IF(A176="","",女子申込一覧表!X180)</f>
        <v/>
      </c>
      <c r="G176" s="82" t="str">
        <f t="shared" si="8"/>
        <v/>
      </c>
      <c r="H176" s="82" t="str">
        <f>IF(A176="","",女子申込一覧表!BD180)</f>
        <v/>
      </c>
      <c r="I176" s="82" t="str">
        <f>IF(A176="","",女子申込一覧表!BE180)</f>
        <v/>
      </c>
      <c r="J176" s="82" t="str">
        <f>IF(A176="","",女子申込一覧表!BI180)</f>
        <v/>
      </c>
      <c r="K176" s="82" t="str">
        <f>IF(A176="","",女子申込一覧表!BG180)</f>
        <v/>
      </c>
      <c r="L176" s="82" t="str">
        <f>IF(A176="","",女子申込一覧表!AV180)</f>
        <v/>
      </c>
      <c r="M176" s="82" t="str">
        <f>IF(A176="","",TRIM(女子申込一覧表!F180)&amp;TRIM(女子申込一覧表!G180))</f>
        <v/>
      </c>
      <c r="N176" s="82" t="str">
        <f>IF(A176="","",女子申込一覧表!AG180)</f>
        <v/>
      </c>
    </row>
    <row r="177" spans="1:14" x14ac:dyDescent="0.15">
      <c r="A177" s="82" t="str">
        <f>IF(女子申込一覧表!F181="","",女子申込一覧表!AQ181)</f>
        <v/>
      </c>
      <c r="B177" s="82" t="str">
        <f t="shared" si="7"/>
        <v/>
      </c>
      <c r="C177" s="82" t="str">
        <f>IF(A177="","",女子申込一覧表!AU181)</f>
        <v/>
      </c>
      <c r="D177" s="82" t="str">
        <f>IF(A177="","",女子申込一覧表!AZ181)</f>
        <v/>
      </c>
      <c r="E177" s="83" t="str">
        <f>IF(A177="","",女子申込一覧表!BX181)</f>
        <v/>
      </c>
      <c r="F177" s="82" t="str">
        <f>IF(A177="","",女子申込一覧表!X181)</f>
        <v/>
      </c>
      <c r="G177" s="82" t="str">
        <f t="shared" si="8"/>
        <v/>
      </c>
      <c r="H177" s="82" t="str">
        <f>IF(A177="","",女子申込一覧表!BD181)</f>
        <v/>
      </c>
      <c r="I177" s="82" t="str">
        <f>IF(A177="","",女子申込一覧表!BE181)</f>
        <v/>
      </c>
      <c r="J177" s="82" t="str">
        <f>IF(A177="","",女子申込一覧表!BI181)</f>
        <v/>
      </c>
      <c r="K177" s="82" t="str">
        <f>IF(A177="","",女子申込一覧表!BG181)</f>
        <v/>
      </c>
      <c r="L177" s="82" t="str">
        <f>IF(A177="","",女子申込一覧表!AV181)</f>
        <v/>
      </c>
      <c r="M177" s="82" t="str">
        <f>IF(A177="","",TRIM(女子申込一覧表!F181)&amp;TRIM(女子申込一覧表!G181))</f>
        <v/>
      </c>
      <c r="N177" s="82" t="str">
        <f>IF(A177="","",女子申込一覧表!AG181)</f>
        <v/>
      </c>
    </row>
    <row r="178" spans="1:14" x14ac:dyDescent="0.15">
      <c r="A178" s="82" t="str">
        <f>IF(女子申込一覧表!F182="","",女子申込一覧表!AQ182)</f>
        <v/>
      </c>
      <c r="B178" s="82" t="str">
        <f t="shared" si="7"/>
        <v/>
      </c>
      <c r="C178" s="82" t="str">
        <f>IF(A178="","",女子申込一覧表!AU182)</f>
        <v/>
      </c>
      <c r="D178" s="82" t="str">
        <f>IF(A178="","",女子申込一覧表!AZ182)</f>
        <v/>
      </c>
      <c r="E178" s="83" t="str">
        <f>IF(A178="","",女子申込一覧表!BX182)</f>
        <v/>
      </c>
      <c r="F178" s="82" t="str">
        <f>IF(A178="","",女子申込一覧表!X182)</f>
        <v/>
      </c>
      <c r="G178" s="82" t="str">
        <f t="shared" si="8"/>
        <v/>
      </c>
      <c r="H178" s="82" t="str">
        <f>IF(A178="","",女子申込一覧表!BD182)</f>
        <v/>
      </c>
      <c r="I178" s="82" t="str">
        <f>IF(A178="","",女子申込一覧表!BE182)</f>
        <v/>
      </c>
      <c r="J178" s="82" t="str">
        <f>IF(A178="","",女子申込一覧表!BI182)</f>
        <v/>
      </c>
      <c r="K178" s="82" t="str">
        <f>IF(A178="","",女子申込一覧表!BG182)</f>
        <v/>
      </c>
      <c r="L178" s="82" t="str">
        <f>IF(A178="","",女子申込一覧表!AV182)</f>
        <v/>
      </c>
      <c r="M178" s="82" t="str">
        <f>IF(A178="","",TRIM(女子申込一覧表!F182)&amp;TRIM(女子申込一覧表!G182))</f>
        <v/>
      </c>
      <c r="N178" s="82" t="str">
        <f>IF(A178="","",女子申込一覧表!AG182)</f>
        <v/>
      </c>
    </row>
    <row r="179" spans="1:14" x14ac:dyDescent="0.15">
      <c r="A179" s="82" t="str">
        <f>IF(女子申込一覧表!F183="","",女子申込一覧表!AQ183)</f>
        <v/>
      </c>
      <c r="B179" s="82" t="str">
        <f t="shared" si="7"/>
        <v/>
      </c>
      <c r="C179" s="82" t="str">
        <f>IF(A179="","",女子申込一覧表!AU183)</f>
        <v/>
      </c>
      <c r="D179" s="82" t="str">
        <f>IF(A179="","",女子申込一覧表!AZ183)</f>
        <v/>
      </c>
      <c r="E179" s="83" t="str">
        <f>IF(A179="","",女子申込一覧表!BX183)</f>
        <v/>
      </c>
      <c r="F179" s="82" t="str">
        <f>IF(A179="","",女子申込一覧表!X183)</f>
        <v/>
      </c>
      <c r="G179" s="82" t="str">
        <f t="shared" si="8"/>
        <v/>
      </c>
      <c r="H179" s="82" t="str">
        <f>IF(A179="","",女子申込一覧表!BD183)</f>
        <v/>
      </c>
      <c r="I179" s="82" t="str">
        <f>IF(A179="","",女子申込一覧表!BE183)</f>
        <v/>
      </c>
      <c r="J179" s="82" t="str">
        <f>IF(A179="","",女子申込一覧表!BI183)</f>
        <v/>
      </c>
      <c r="K179" s="82" t="str">
        <f>IF(A179="","",女子申込一覧表!BG183)</f>
        <v/>
      </c>
      <c r="L179" s="82" t="str">
        <f>IF(A179="","",女子申込一覧表!AV183)</f>
        <v/>
      </c>
      <c r="M179" s="82" t="str">
        <f>IF(A179="","",TRIM(女子申込一覧表!F183)&amp;TRIM(女子申込一覧表!G183))</f>
        <v/>
      </c>
      <c r="N179" s="82" t="str">
        <f>IF(A179="","",女子申込一覧表!AG183)</f>
        <v/>
      </c>
    </row>
    <row r="180" spans="1:14" x14ac:dyDescent="0.15">
      <c r="A180" s="82" t="str">
        <f>IF(女子申込一覧表!F184="","",女子申込一覧表!AQ184)</f>
        <v/>
      </c>
      <c r="B180" s="82" t="str">
        <f t="shared" si="7"/>
        <v/>
      </c>
      <c r="C180" s="82" t="str">
        <f>IF(A180="","",女子申込一覧表!AU184)</f>
        <v/>
      </c>
      <c r="D180" s="82" t="str">
        <f>IF(A180="","",女子申込一覧表!AZ184)</f>
        <v/>
      </c>
      <c r="E180" s="83" t="str">
        <f>IF(A180="","",女子申込一覧表!BX184)</f>
        <v/>
      </c>
      <c r="F180" s="82" t="str">
        <f>IF(A180="","",女子申込一覧表!X184)</f>
        <v/>
      </c>
      <c r="G180" s="82" t="str">
        <f t="shared" si="8"/>
        <v/>
      </c>
      <c r="H180" s="82" t="str">
        <f>IF(A180="","",女子申込一覧表!BD184)</f>
        <v/>
      </c>
      <c r="I180" s="82" t="str">
        <f>IF(A180="","",女子申込一覧表!BE184)</f>
        <v/>
      </c>
      <c r="J180" s="82" t="str">
        <f>IF(A180="","",女子申込一覧表!BI184)</f>
        <v/>
      </c>
      <c r="K180" s="82" t="str">
        <f>IF(A180="","",女子申込一覧表!BG184)</f>
        <v/>
      </c>
      <c r="L180" s="82" t="str">
        <f>IF(A180="","",女子申込一覧表!AV184)</f>
        <v/>
      </c>
      <c r="M180" s="82" t="str">
        <f>IF(A180="","",TRIM(女子申込一覧表!F184)&amp;TRIM(女子申込一覧表!G184))</f>
        <v/>
      </c>
      <c r="N180" s="82" t="str">
        <f>IF(A180="","",女子申込一覧表!AG184)</f>
        <v/>
      </c>
    </row>
    <row r="181" spans="1:14" x14ac:dyDescent="0.15">
      <c r="A181" s="82" t="str">
        <f>IF(女子申込一覧表!F185="","",女子申込一覧表!AQ185)</f>
        <v/>
      </c>
      <c r="B181" s="82" t="str">
        <f t="shared" si="7"/>
        <v/>
      </c>
      <c r="C181" s="82" t="str">
        <f>IF(A181="","",女子申込一覧表!AU185)</f>
        <v/>
      </c>
      <c r="D181" s="82" t="str">
        <f>IF(A181="","",女子申込一覧表!AZ185)</f>
        <v/>
      </c>
      <c r="E181" s="83" t="str">
        <f>IF(A181="","",女子申込一覧表!BX185)</f>
        <v/>
      </c>
      <c r="F181" s="82" t="str">
        <f>IF(A181="","",女子申込一覧表!X185)</f>
        <v/>
      </c>
      <c r="G181" s="82" t="str">
        <f t="shared" si="8"/>
        <v/>
      </c>
      <c r="H181" s="82" t="str">
        <f>IF(A181="","",女子申込一覧表!BD185)</f>
        <v/>
      </c>
      <c r="I181" s="82" t="str">
        <f>IF(A181="","",女子申込一覧表!BE185)</f>
        <v/>
      </c>
      <c r="J181" s="82" t="str">
        <f>IF(A181="","",女子申込一覧表!BI185)</f>
        <v/>
      </c>
      <c r="K181" s="82" t="str">
        <f>IF(A181="","",女子申込一覧表!BG185)</f>
        <v/>
      </c>
      <c r="L181" s="82" t="str">
        <f>IF(A181="","",女子申込一覧表!AV185)</f>
        <v/>
      </c>
      <c r="M181" s="82" t="str">
        <f>IF(A181="","",TRIM(女子申込一覧表!F185)&amp;TRIM(女子申込一覧表!G185))</f>
        <v/>
      </c>
      <c r="N181" s="82" t="str">
        <f>IF(A181="","",女子申込一覧表!AG185)</f>
        <v/>
      </c>
    </row>
    <row r="182" spans="1:14" x14ac:dyDescent="0.15">
      <c r="A182" s="82" t="str">
        <f>IF(女子申込一覧表!F186="","",女子申込一覧表!AQ186)</f>
        <v/>
      </c>
      <c r="B182" s="82" t="str">
        <f t="shared" si="7"/>
        <v/>
      </c>
      <c r="C182" s="82" t="str">
        <f>IF(A182="","",女子申込一覧表!AU186)</f>
        <v/>
      </c>
      <c r="D182" s="82" t="str">
        <f>IF(A182="","",女子申込一覧表!AZ186)</f>
        <v/>
      </c>
      <c r="E182" s="83" t="str">
        <f>IF(A182="","",女子申込一覧表!BX186)</f>
        <v/>
      </c>
      <c r="F182" s="82" t="str">
        <f>IF(A182="","",女子申込一覧表!X186)</f>
        <v/>
      </c>
      <c r="G182" s="82" t="str">
        <f t="shared" si="8"/>
        <v/>
      </c>
      <c r="H182" s="82" t="str">
        <f>IF(A182="","",女子申込一覧表!BD186)</f>
        <v/>
      </c>
      <c r="I182" s="82" t="str">
        <f>IF(A182="","",女子申込一覧表!BE186)</f>
        <v/>
      </c>
      <c r="J182" s="82" t="str">
        <f>IF(A182="","",女子申込一覧表!BI186)</f>
        <v/>
      </c>
      <c r="K182" s="82" t="str">
        <f>IF(A182="","",女子申込一覧表!BG186)</f>
        <v/>
      </c>
      <c r="L182" s="82" t="str">
        <f>IF(A182="","",女子申込一覧表!AV186)</f>
        <v/>
      </c>
      <c r="M182" s="82" t="str">
        <f>IF(A182="","",TRIM(女子申込一覧表!F186)&amp;TRIM(女子申込一覧表!G186))</f>
        <v/>
      </c>
      <c r="N182" s="82" t="str">
        <f>IF(A182="","",女子申込一覧表!AG186)</f>
        <v/>
      </c>
    </row>
    <row r="183" spans="1:14" x14ac:dyDescent="0.15">
      <c r="A183" s="82" t="str">
        <f>IF(女子申込一覧表!F187="","",女子申込一覧表!AQ187)</f>
        <v/>
      </c>
      <c r="B183" s="82" t="str">
        <f t="shared" si="7"/>
        <v/>
      </c>
      <c r="C183" s="82" t="str">
        <f>IF(A183="","",女子申込一覧表!AU187)</f>
        <v/>
      </c>
      <c r="D183" s="82" t="str">
        <f>IF(A183="","",女子申込一覧表!AZ187)</f>
        <v/>
      </c>
      <c r="E183" s="83" t="str">
        <f>IF(A183="","",女子申込一覧表!BX187)</f>
        <v/>
      </c>
      <c r="F183" s="82" t="str">
        <f>IF(A183="","",女子申込一覧表!X187)</f>
        <v/>
      </c>
      <c r="G183" s="82" t="str">
        <f t="shared" si="8"/>
        <v/>
      </c>
      <c r="H183" s="82" t="str">
        <f>IF(A183="","",女子申込一覧表!BD187)</f>
        <v/>
      </c>
      <c r="I183" s="82" t="str">
        <f>IF(A183="","",女子申込一覧表!BE187)</f>
        <v/>
      </c>
      <c r="J183" s="82" t="str">
        <f>IF(A183="","",女子申込一覧表!BI187)</f>
        <v/>
      </c>
      <c r="K183" s="82" t="str">
        <f>IF(A183="","",女子申込一覧表!BG187)</f>
        <v/>
      </c>
      <c r="L183" s="82" t="str">
        <f>IF(A183="","",女子申込一覧表!AV187)</f>
        <v/>
      </c>
      <c r="M183" s="82" t="str">
        <f>IF(A183="","",TRIM(女子申込一覧表!F187)&amp;TRIM(女子申込一覧表!G187))</f>
        <v/>
      </c>
      <c r="N183" s="82" t="str">
        <f>IF(A183="","",女子申込一覧表!AG187)</f>
        <v/>
      </c>
    </row>
    <row r="184" spans="1:14" x14ac:dyDescent="0.15">
      <c r="A184" s="82" t="str">
        <f>IF(女子申込一覧表!F188="","",女子申込一覧表!AQ188)</f>
        <v/>
      </c>
      <c r="B184" s="82" t="str">
        <f t="shared" si="7"/>
        <v/>
      </c>
      <c r="C184" s="82" t="str">
        <f>IF(A184="","",女子申込一覧表!AU188)</f>
        <v/>
      </c>
      <c r="D184" s="82" t="str">
        <f>IF(A184="","",女子申込一覧表!AZ188)</f>
        <v/>
      </c>
      <c r="E184" s="83" t="str">
        <f>IF(A184="","",女子申込一覧表!BX188)</f>
        <v/>
      </c>
      <c r="F184" s="82" t="str">
        <f>IF(A184="","",女子申込一覧表!X188)</f>
        <v/>
      </c>
      <c r="G184" s="82" t="str">
        <f t="shared" si="8"/>
        <v/>
      </c>
      <c r="H184" s="82" t="str">
        <f>IF(A184="","",女子申込一覧表!BD188)</f>
        <v/>
      </c>
      <c r="I184" s="82" t="str">
        <f>IF(A184="","",女子申込一覧表!BE188)</f>
        <v/>
      </c>
      <c r="J184" s="82" t="str">
        <f>IF(A184="","",女子申込一覧表!BI188)</f>
        <v/>
      </c>
      <c r="K184" s="82" t="str">
        <f>IF(A184="","",女子申込一覧表!BG188)</f>
        <v/>
      </c>
      <c r="L184" s="82" t="str">
        <f>IF(A184="","",女子申込一覧表!AV188)</f>
        <v/>
      </c>
      <c r="M184" s="82" t="str">
        <f>IF(A184="","",TRIM(女子申込一覧表!F188)&amp;TRIM(女子申込一覧表!G188))</f>
        <v/>
      </c>
      <c r="N184" s="82" t="str">
        <f>IF(A184="","",女子申込一覧表!AG188)</f>
        <v/>
      </c>
    </row>
    <row r="185" spans="1:14" x14ac:dyDescent="0.15">
      <c r="A185" s="82" t="str">
        <f>IF(女子申込一覧表!F189="","",女子申込一覧表!AQ189)</f>
        <v/>
      </c>
      <c r="B185" s="82" t="str">
        <f t="shared" si="7"/>
        <v/>
      </c>
      <c r="C185" s="82" t="str">
        <f>IF(A185="","",女子申込一覧表!AU189)</f>
        <v/>
      </c>
      <c r="D185" s="82" t="str">
        <f>IF(A185="","",女子申込一覧表!AZ189)</f>
        <v/>
      </c>
      <c r="E185" s="83" t="str">
        <f>IF(A185="","",女子申込一覧表!BX189)</f>
        <v/>
      </c>
      <c r="F185" s="82" t="str">
        <f>IF(A185="","",女子申込一覧表!X189)</f>
        <v/>
      </c>
      <c r="G185" s="82" t="str">
        <f t="shared" si="8"/>
        <v/>
      </c>
      <c r="H185" s="82" t="str">
        <f>IF(A185="","",女子申込一覧表!BD189)</f>
        <v/>
      </c>
      <c r="I185" s="82" t="str">
        <f>IF(A185="","",女子申込一覧表!BE189)</f>
        <v/>
      </c>
      <c r="J185" s="82" t="str">
        <f>IF(A185="","",女子申込一覧表!BI189)</f>
        <v/>
      </c>
      <c r="K185" s="82" t="str">
        <f>IF(A185="","",女子申込一覧表!BG189)</f>
        <v/>
      </c>
      <c r="L185" s="82" t="str">
        <f>IF(A185="","",女子申込一覧表!AV189)</f>
        <v/>
      </c>
      <c r="M185" s="82" t="str">
        <f>IF(A185="","",TRIM(女子申込一覧表!F189)&amp;TRIM(女子申込一覧表!G189))</f>
        <v/>
      </c>
      <c r="N185" s="82" t="str">
        <f>IF(A185="","",女子申込一覧表!AG189)</f>
        <v/>
      </c>
    </row>
    <row r="186" spans="1:14" x14ac:dyDescent="0.15">
      <c r="A186" s="82" t="str">
        <f>IF(女子申込一覧表!F190="","",女子申込一覧表!AQ190)</f>
        <v/>
      </c>
      <c r="B186" s="82" t="str">
        <f t="shared" si="7"/>
        <v/>
      </c>
      <c r="C186" s="82" t="str">
        <f>IF(A186="","",女子申込一覧表!AU190)</f>
        <v/>
      </c>
      <c r="D186" s="82" t="str">
        <f>IF(A186="","",女子申込一覧表!AZ190)</f>
        <v/>
      </c>
      <c r="E186" s="83" t="str">
        <f>IF(A186="","",女子申込一覧表!BX190)</f>
        <v/>
      </c>
      <c r="F186" s="82" t="str">
        <f>IF(A186="","",女子申込一覧表!X190)</f>
        <v/>
      </c>
      <c r="G186" s="82" t="str">
        <f t="shared" si="8"/>
        <v/>
      </c>
      <c r="H186" s="82" t="str">
        <f>IF(A186="","",女子申込一覧表!BD190)</f>
        <v/>
      </c>
      <c r="I186" s="82" t="str">
        <f>IF(A186="","",女子申込一覧表!BE190)</f>
        <v/>
      </c>
      <c r="J186" s="82" t="str">
        <f>IF(A186="","",女子申込一覧表!BI190)</f>
        <v/>
      </c>
      <c r="K186" s="82" t="str">
        <f>IF(A186="","",女子申込一覧表!BG190)</f>
        <v/>
      </c>
      <c r="L186" s="82" t="str">
        <f>IF(A186="","",女子申込一覧表!AV190)</f>
        <v/>
      </c>
      <c r="M186" s="82" t="str">
        <f>IF(A186="","",TRIM(女子申込一覧表!F190)&amp;TRIM(女子申込一覧表!G190))</f>
        <v/>
      </c>
      <c r="N186" s="82" t="str">
        <f>IF(A186="","",女子申込一覧表!AG190)</f>
        <v/>
      </c>
    </row>
    <row r="187" spans="1:14" x14ac:dyDescent="0.15">
      <c r="A187" s="82" t="str">
        <f>IF(女子申込一覧表!F191="","",女子申込一覧表!AQ191)</f>
        <v/>
      </c>
      <c r="B187" s="82" t="str">
        <f t="shared" si="7"/>
        <v/>
      </c>
      <c r="C187" s="82" t="str">
        <f>IF(A187="","",女子申込一覧表!AU191)</f>
        <v/>
      </c>
      <c r="D187" s="82" t="str">
        <f>IF(A187="","",女子申込一覧表!AZ191)</f>
        <v/>
      </c>
      <c r="E187" s="83" t="str">
        <f>IF(A187="","",女子申込一覧表!BX191)</f>
        <v/>
      </c>
      <c r="F187" s="82" t="str">
        <f>IF(A187="","",女子申込一覧表!X191)</f>
        <v/>
      </c>
      <c r="G187" s="82" t="str">
        <f t="shared" si="8"/>
        <v/>
      </c>
      <c r="H187" s="82" t="str">
        <f>IF(A187="","",女子申込一覧表!BD191)</f>
        <v/>
      </c>
      <c r="I187" s="82" t="str">
        <f>IF(A187="","",女子申込一覧表!BE191)</f>
        <v/>
      </c>
      <c r="J187" s="82" t="str">
        <f>IF(A187="","",女子申込一覧表!BI191)</f>
        <v/>
      </c>
      <c r="K187" s="82" t="str">
        <f>IF(A187="","",女子申込一覧表!BG191)</f>
        <v/>
      </c>
      <c r="L187" s="82" t="str">
        <f>IF(A187="","",女子申込一覧表!AV191)</f>
        <v/>
      </c>
      <c r="M187" s="82" t="str">
        <f>IF(A187="","",TRIM(女子申込一覧表!F191)&amp;TRIM(女子申込一覧表!G191))</f>
        <v/>
      </c>
      <c r="N187" s="82" t="str">
        <f>IF(A187="","",女子申込一覧表!AG191)</f>
        <v/>
      </c>
    </row>
    <row r="188" spans="1:14" x14ac:dyDescent="0.15">
      <c r="A188" s="82" t="str">
        <f>IF(女子申込一覧表!F192="","",女子申込一覧表!AQ192)</f>
        <v/>
      </c>
      <c r="B188" s="82" t="str">
        <f t="shared" si="7"/>
        <v/>
      </c>
      <c r="C188" s="82" t="str">
        <f>IF(A188="","",女子申込一覧表!AU192)</f>
        <v/>
      </c>
      <c r="D188" s="82" t="str">
        <f>IF(A188="","",女子申込一覧表!AZ192)</f>
        <v/>
      </c>
      <c r="E188" s="83" t="str">
        <f>IF(A188="","",女子申込一覧表!BX192)</f>
        <v/>
      </c>
      <c r="F188" s="82" t="str">
        <f>IF(A188="","",女子申込一覧表!X192)</f>
        <v/>
      </c>
      <c r="G188" s="82" t="str">
        <f t="shared" si="8"/>
        <v/>
      </c>
      <c r="H188" s="82" t="str">
        <f>IF(A188="","",女子申込一覧表!BD192)</f>
        <v/>
      </c>
      <c r="I188" s="82" t="str">
        <f>IF(A188="","",女子申込一覧表!BE192)</f>
        <v/>
      </c>
      <c r="J188" s="82" t="str">
        <f>IF(A188="","",女子申込一覧表!BI192)</f>
        <v/>
      </c>
      <c r="K188" s="82" t="str">
        <f>IF(A188="","",女子申込一覧表!BG192)</f>
        <v/>
      </c>
      <c r="L188" s="82" t="str">
        <f>IF(A188="","",女子申込一覧表!AV192)</f>
        <v/>
      </c>
      <c r="M188" s="82" t="str">
        <f>IF(A188="","",TRIM(女子申込一覧表!F192)&amp;TRIM(女子申込一覧表!G192))</f>
        <v/>
      </c>
      <c r="N188" s="82" t="str">
        <f>IF(A188="","",女子申込一覧表!AG192)</f>
        <v/>
      </c>
    </row>
    <row r="189" spans="1:14" x14ac:dyDescent="0.15">
      <c r="A189" s="82" t="str">
        <f>IF(女子申込一覧表!F193="","",女子申込一覧表!AQ193)</f>
        <v/>
      </c>
      <c r="B189" s="82" t="str">
        <f t="shared" si="7"/>
        <v/>
      </c>
      <c r="C189" s="82" t="str">
        <f>IF(A189="","",女子申込一覧表!AU193)</f>
        <v/>
      </c>
      <c r="D189" s="82" t="str">
        <f>IF(A189="","",女子申込一覧表!AZ193)</f>
        <v/>
      </c>
      <c r="E189" s="83" t="str">
        <f>IF(A189="","",女子申込一覧表!BX193)</f>
        <v/>
      </c>
      <c r="F189" s="82" t="str">
        <f>IF(A189="","",女子申込一覧表!X193)</f>
        <v/>
      </c>
      <c r="G189" s="82" t="str">
        <f t="shared" si="8"/>
        <v/>
      </c>
      <c r="H189" s="82" t="str">
        <f>IF(A189="","",女子申込一覧表!BD193)</f>
        <v/>
      </c>
      <c r="I189" s="82" t="str">
        <f>IF(A189="","",女子申込一覧表!BE193)</f>
        <v/>
      </c>
      <c r="J189" s="82" t="str">
        <f>IF(A189="","",女子申込一覧表!BI193)</f>
        <v/>
      </c>
      <c r="K189" s="82" t="str">
        <f>IF(A189="","",女子申込一覧表!BG193)</f>
        <v/>
      </c>
      <c r="L189" s="82" t="str">
        <f>IF(A189="","",女子申込一覧表!AV193)</f>
        <v/>
      </c>
      <c r="M189" s="82" t="str">
        <f>IF(A189="","",TRIM(女子申込一覧表!F193)&amp;TRIM(女子申込一覧表!G193))</f>
        <v/>
      </c>
      <c r="N189" s="82" t="str">
        <f>IF(A189="","",女子申込一覧表!AG193)</f>
        <v/>
      </c>
    </row>
    <row r="190" spans="1:14" x14ac:dyDescent="0.15">
      <c r="A190" s="82" t="str">
        <f>IF(女子申込一覧表!F194="","",女子申込一覧表!AQ194)</f>
        <v/>
      </c>
      <c r="B190" s="82" t="str">
        <f t="shared" si="7"/>
        <v/>
      </c>
      <c r="C190" s="82" t="str">
        <f>IF(A190="","",女子申込一覧表!AU194)</f>
        <v/>
      </c>
      <c r="D190" s="82" t="str">
        <f>IF(A190="","",女子申込一覧表!AZ194)</f>
        <v/>
      </c>
      <c r="E190" s="83" t="str">
        <f>IF(A190="","",女子申込一覧表!BX194)</f>
        <v/>
      </c>
      <c r="F190" s="82" t="str">
        <f>IF(A190="","",女子申込一覧表!X194)</f>
        <v/>
      </c>
      <c r="G190" s="82" t="str">
        <f t="shared" si="8"/>
        <v/>
      </c>
      <c r="H190" s="82" t="str">
        <f>IF(A190="","",女子申込一覧表!BD194)</f>
        <v/>
      </c>
      <c r="I190" s="82" t="str">
        <f>IF(A190="","",女子申込一覧表!BE194)</f>
        <v/>
      </c>
      <c r="J190" s="82" t="str">
        <f>IF(A190="","",女子申込一覧表!BI194)</f>
        <v/>
      </c>
      <c r="K190" s="82" t="str">
        <f>IF(A190="","",女子申込一覧表!BG194)</f>
        <v/>
      </c>
      <c r="L190" s="82" t="str">
        <f>IF(A190="","",女子申込一覧表!AV194)</f>
        <v/>
      </c>
      <c r="M190" s="82" t="str">
        <f>IF(A190="","",TRIM(女子申込一覧表!F194)&amp;TRIM(女子申込一覧表!G194))</f>
        <v/>
      </c>
      <c r="N190" s="82" t="str">
        <f>IF(A190="","",女子申込一覧表!AG194)</f>
        <v/>
      </c>
    </row>
    <row r="191" spans="1:14" x14ac:dyDescent="0.15">
      <c r="A191" s="82" t="str">
        <f>IF(女子申込一覧表!F195="","",女子申込一覧表!AQ195)</f>
        <v/>
      </c>
      <c r="B191" s="82" t="str">
        <f t="shared" si="7"/>
        <v/>
      </c>
      <c r="C191" s="82" t="str">
        <f>IF(A191="","",女子申込一覧表!AU195)</f>
        <v/>
      </c>
      <c r="D191" s="82" t="str">
        <f>IF(A191="","",女子申込一覧表!AZ195)</f>
        <v/>
      </c>
      <c r="E191" s="83" t="str">
        <f>IF(A191="","",女子申込一覧表!BX195)</f>
        <v/>
      </c>
      <c r="F191" s="82" t="str">
        <f>IF(A191="","",女子申込一覧表!X195)</f>
        <v/>
      </c>
      <c r="G191" s="82" t="str">
        <f t="shared" si="8"/>
        <v/>
      </c>
      <c r="H191" s="82" t="str">
        <f>IF(A191="","",女子申込一覧表!BD195)</f>
        <v/>
      </c>
      <c r="I191" s="82" t="str">
        <f>IF(A191="","",女子申込一覧表!BE195)</f>
        <v/>
      </c>
      <c r="J191" s="82" t="str">
        <f>IF(A191="","",女子申込一覧表!BI195)</f>
        <v/>
      </c>
      <c r="K191" s="82" t="str">
        <f>IF(A191="","",女子申込一覧表!BG195)</f>
        <v/>
      </c>
      <c r="L191" s="82" t="str">
        <f>IF(A191="","",女子申込一覧表!AV195)</f>
        <v/>
      </c>
      <c r="M191" s="82" t="str">
        <f>IF(A191="","",TRIM(女子申込一覧表!F195)&amp;TRIM(女子申込一覧表!G195))</f>
        <v/>
      </c>
      <c r="N191" s="82" t="str">
        <f>IF(A191="","",女子申込一覧表!AG195)</f>
        <v/>
      </c>
    </row>
    <row r="192" spans="1:14" x14ac:dyDescent="0.15">
      <c r="A192" s="82" t="str">
        <f>IF(女子申込一覧表!F196="","",女子申込一覧表!AQ196)</f>
        <v/>
      </c>
      <c r="B192" s="82" t="str">
        <f t="shared" si="7"/>
        <v/>
      </c>
      <c r="C192" s="82" t="str">
        <f>IF(A192="","",女子申込一覧表!AU196)</f>
        <v/>
      </c>
      <c r="D192" s="82" t="str">
        <f>IF(A192="","",女子申込一覧表!AZ196)</f>
        <v/>
      </c>
      <c r="E192" s="83" t="str">
        <f>IF(A192="","",女子申込一覧表!BX196)</f>
        <v/>
      </c>
      <c r="F192" s="82" t="str">
        <f>IF(A192="","",女子申込一覧表!X196)</f>
        <v/>
      </c>
      <c r="G192" s="82" t="str">
        <f t="shared" si="8"/>
        <v/>
      </c>
      <c r="H192" s="82" t="str">
        <f>IF(A192="","",女子申込一覧表!BD196)</f>
        <v/>
      </c>
      <c r="I192" s="82" t="str">
        <f>IF(A192="","",女子申込一覧表!BE196)</f>
        <v/>
      </c>
      <c r="J192" s="82" t="str">
        <f>IF(A192="","",女子申込一覧表!BI196)</f>
        <v/>
      </c>
      <c r="K192" s="82" t="str">
        <f>IF(A192="","",女子申込一覧表!BG196)</f>
        <v/>
      </c>
      <c r="L192" s="82" t="str">
        <f>IF(A192="","",女子申込一覧表!AV196)</f>
        <v/>
      </c>
      <c r="M192" s="82" t="str">
        <f>IF(A192="","",TRIM(女子申込一覧表!F196)&amp;TRIM(女子申込一覧表!G196))</f>
        <v/>
      </c>
      <c r="N192" s="82" t="str">
        <f>IF(A192="","",女子申込一覧表!AG196)</f>
        <v/>
      </c>
    </row>
    <row r="193" spans="1:14" x14ac:dyDescent="0.15">
      <c r="A193" s="82" t="str">
        <f>IF(女子申込一覧表!F197="","",女子申込一覧表!AQ197)</f>
        <v/>
      </c>
      <c r="B193" s="82" t="str">
        <f t="shared" si="7"/>
        <v/>
      </c>
      <c r="C193" s="82" t="str">
        <f>IF(A193="","",女子申込一覧表!AU197)</f>
        <v/>
      </c>
      <c r="D193" s="82" t="str">
        <f>IF(A193="","",女子申込一覧表!AZ197)</f>
        <v/>
      </c>
      <c r="E193" s="83" t="str">
        <f>IF(A193="","",女子申込一覧表!BX197)</f>
        <v/>
      </c>
      <c r="F193" s="82" t="str">
        <f>IF(A193="","",女子申込一覧表!X197)</f>
        <v/>
      </c>
      <c r="G193" s="82" t="str">
        <f t="shared" si="8"/>
        <v/>
      </c>
      <c r="H193" s="82" t="str">
        <f>IF(A193="","",女子申込一覧表!BD197)</f>
        <v/>
      </c>
      <c r="I193" s="82" t="str">
        <f>IF(A193="","",女子申込一覧表!BE197)</f>
        <v/>
      </c>
      <c r="J193" s="82" t="str">
        <f>IF(A193="","",女子申込一覧表!BI197)</f>
        <v/>
      </c>
      <c r="K193" s="82" t="str">
        <f>IF(A193="","",女子申込一覧表!BG197)</f>
        <v/>
      </c>
      <c r="L193" s="82" t="str">
        <f>IF(A193="","",女子申込一覧表!AV197)</f>
        <v/>
      </c>
      <c r="M193" s="82" t="str">
        <f>IF(A193="","",TRIM(女子申込一覧表!F197)&amp;TRIM(女子申込一覧表!G197))</f>
        <v/>
      </c>
      <c r="N193" s="82" t="str">
        <f>IF(A193="","",女子申込一覧表!AG197)</f>
        <v/>
      </c>
    </row>
    <row r="194" spans="1:14" x14ac:dyDescent="0.15">
      <c r="A194" s="82" t="str">
        <f>IF(女子申込一覧表!F198="","",女子申込一覧表!AQ198)</f>
        <v/>
      </c>
      <c r="B194" s="82" t="str">
        <f t="shared" si="7"/>
        <v/>
      </c>
      <c r="C194" s="82" t="str">
        <f>IF(A194="","",女子申込一覧表!AU198)</f>
        <v/>
      </c>
      <c r="D194" s="82" t="str">
        <f>IF(A194="","",女子申込一覧表!AZ198)</f>
        <v/>
      </c>
      <c r="E194" s="83" t="str">
        <f>IF(A194="","",女子申込一覧表!BX198)</f>
        <v/>
      </c>
      <c r="F194" s="82" t="str">
        <f>IF(A194="","",女子申込一覧表!X198)</f>
        <v/>
      </c>
      <c r="G194" s="82" t="str">
        <f t="shared" si="8"/>
        <v/>
      </c>
      <c r="H194" s="82" t="str">
        <f>IF(A194="","",女子申込一覧表!BD198)</f>
        <v/>
      </c>
      <c r="I194" s="82" t="str">
        <f>IF(A194="","",女子申込一覧表!BE198)</f>
        <v/>
      </c>
      <c r="J194" s="82" t="str">
        <f>IF(A194="","",女子申込一覧表!BI198)</f>
        <v/>
      </c>
      <c r="K194" s="82" t="str">
        <f>IF(A194="","",女子申込一覧表!BG198)</f>
        <v/>
      </c>
      <c r="L194" s="82" t="str">
        <f>IF(A194="","",女子申込一覧表!AV198)</f>
        <v/>
      </c>
      <c r="M194" s="82" t="str">
        <f>IF(A194="","",TRIM(女子申込一覧表!F198)&amp;TRIM(女子申込一覧表!G198))</f>
        <v/>
      </c>
      <c r="N194" s="82" t="str">
        <f>IF(A194="","",女子申込一覧表!AG198)</f>
        <v/>
      </c>
    </row>
    <row r="195" spans="1:14" x14ac:dyDescent="0.15">
      <c r="A195" s="82" t="str">
        <f>IF(女子申込一覧表!F199="","",女子申込一覧表!AQ199)</f>
        <v/>
      </c>
      <c r="B195" s="82" t="str">
        <f t="shared" si="7"/>
        <v/>
      </c>
      <c r="C195" s="82" t="str">
        <f>IF(A195="","",女子申込一覧表!AU199)</f>
        <v/>
      </c>
      <c r="D195" s="82" t="str">
        <f>IF(A195="","",女子申込一覧表!AZ199)</f>
        <v/>
      </c>
      <c r="E195" s="83" t="str">
        <f>IF(A195="","",女子申込一覧表!BX199)</f>
        <v/>
      </c>
      <c r="F195" s="82" t="str">
        <f>IF(A195="","",女子申込一覧表!X199)</f>
        <v/>
      </c>
      <c r="G195" s="82" t="str">
        <f t="shared" si="8"/>
        <v/>
      </c>
      <c r="H195" s="82" t="str">
        <f>IF(A195="","",女子申込一覧表!BD199)</f>
        <v/>
      </c>
      <c r="I195" s="82" t="str">
        <f>IF(A195="","",女子申込一覧表!BE199)</f>
        <v/>
      </c>
      <c r="J195" s="82" t="str">
        <f>IF(A195="","",女子申込一覧表!BI199)</f>
        <v/>
      </c>
      <c r="K195" s="82" t="str">
        <f>IF(A195="","",女子申込一覧表!BG199)</f>
        <v/>
      </c>
      <c r="L195" s="82" t="str">
        <f>IF(A195="","",女子申込一覧表!AV199)</f>
        <v/>
      </c>
      <c r="M195" s="82" t="str">
        <f>IF(A195="","",TRIM(女子申込一覧表!F199)&amp;TRIM(女子申込一覧表!G199))</f>
        <v/>
      </c>
      <c r="N195" s="82" t="str">
        <f>IF(A195="","",女子申込一覧表!AG199)</f>
        <v/>
      </c>
    </row>
    <row r="196" spans="1:14" x14ac:dyDescent="0.15">
      <c r="A196" s="82" t="str">
        <f>IF(女子申込一覧表!F200="","",女子申込一覧表!AQ200)</f>
        <v/>
      </c>
      <c r="B196" s="82" t="str">
        <f t="shared" si="7"/>
        <v/>
      </c>
      <c r="C196" s="82" t="str">
        <f>IF(A196="","",女子申込一覧表!AU200)</f>
        <v/>
      </c>
      <c r="D196" s="82" t="str">
        <f>IF(A196="","",女子申込一覧表!AZ200)</f>
        <v/>
      </c>
      <c r="E196" s="83" t="str">
        <f>IF(A196="","",女子申込一覧表!BX200)</f>
        <v/>
      </c>
      <c r="F196" s="82" t="str">
        <f>IF(A196="","",女子申込一覧表!X200)</f>
        <v/>
      </c>
      <c r="G196" s="82" t="str">
        <f t="shared" si="8"/>
        <v/>
      </c>
      <c r="H196" s="82" t="str">
        <f>IF(A196="","",女子申込一覧表!BD200)</f>
        <v/>
      </c>
      <c r="I196" s="82" t="str">
        <f>IF(A196="","",女子申込一覧表!BE200)</f>
        <v/>
      </c>
      <c r="J196" s="82" t="str">
        <f>IF(A196="","",女子申込一覧表!BI200)</f>
        <v/>
      </c>
      <c r="K196" s="82" t="str">
        <f>IF(A196="","",女子申込一覧表!BG200)</f>
        <v/>
      </c>
      <c r="L196" s="82" t="str">
        <f>IF(A196="","",女子申込一覧表!AV200)</f>
        <v/>
      </c>
      <c r="M196" s="82" t="str">
        <f>IF(A196="","",TRIM(女子申込一覧表!F200)&amp;TRIM(女子申込一覧表!G200))</f>
        <v/>
      </c>
      <c r="N196" s="82" t="str">
        <f>IF(A196="","",女子申込一覧表!AG200)</f>
        <v/>
      </c>
    </row>
    <row r="197" spans="1:14" x14ac:dyDescent="0.15">
      <c r="A197" s="82" t="str">
        <f>IF(女子申込一覧表!F201="","",女子申込一覧表!AQ201)</f>
        <v/>
      </c>
      <c r="B197" s="82" t="str">
        <f t="shared" si="7"/>
        <v/>
      </c>
      <c r="C197" s="82" t="str">
        <f>IF(A197="","",女子申込一覧表!AU201)</f>
        <v/>
      </c>
      <c r="D197" s="82" t="str">
        <f>IF(A197="","",女子申込一覧表!AZ201)</f>
        <v/>
      </c>
      <c r="E197" s="83" t="str">
        <f>IF(A197="","",女子申込一覧表!BX201)</f>
        <v/>
      </c>
      <c r="F197" s="82" t="str">
        <f>IF(A197="","",女子申込一覧表!X201)</f>
        <v/>
      </c>
      <c r="G197" s="82" t="str">
        <f t="shared" si="8"/>
        <v/>
      </c>
      <c r="H197" s="82" t="str">
        <f>IF(A197="","",女子申込一覧表!BD201)</f>
        <v/>
      </c>
      <c r="I197" s="82" t="str">
        <f>IF(A197="","",女子申込一覧表!BE201)</f>
        <v/>
      </c>
      <c r="J197" s="82" t="str">
        <f>IF(A197="","",女子申込一覧表!BI201)</f>
        <v/>
      </c>
      <c r="K197" s="82" t="str">
        <f>IF(A197="","",女子申込一覧表!BG201)</f>
        <v/>
      </c>
      <c r="L197" s="82" t="str">
        <f>IF(A197="","",女子申込一覧表!AV201)</f>
        <v/>
      </c>
      <c r="M197" s="82" t="str">
        <f>IF(A197="","",TRIM(女子申込一覧表!F201)&amp;TRIM(女子申込一覧表!G201))</f>
        <v/>
      </c>
      <c r="N197" s="82" t="str">
        <f>IF(A197="","",女子申込一覧表!AG201)</f>
        <v/>
      </c>
    </row>
    <row r="198" spans="1:14" x14ac:dyDescent="0.15">
      <c r="A198" s="82" t="str">
        <f>IF(女子申込一覧表!F202="","",女子申込一覧表!AQ202)</f>
        <v/>
      </c>
      <c r="B198" s="82" t="str">
        <f t="shared" si="7"/>
        <v/>
      </c>
      <c r="C198" s="82" t="str">
        <f>IF(A198="","",女子申込一覧表!AU202)</f>
        <v/>
      </c>
      <c r="D198" s="82" t="str">
        <f>IF(A198="","",女子申込一覧表!AZ202)</f>
        <v/>
      </c>
      <c r="E198" s="83" t="str">
        <f>IF(A198="","",女子申込一覧表!BX202)</f>
        <v/>
      </c>
      <c r="F198" s="82" t="str">
        <f>IF(A198="","",女子申込一覧表!X202)</f>
        <v/>
      </c>
      <c r="G198" s="82" t="str">
        <f t="shared" si="8"/>
        <v/>
      </c>
      <c r="H198" s="82" t="str">
        <f>IF(A198="","",女子申込一覧表!BD202)</f>
        <v/>
      </c>
      <c r="I198" s="82" t="str">
        <f>IF(A198="","",女子申込一覧表!BE202)</f>
        <v/>
      </c>
      <c r="J198" s="82" t="str">
        <f>IF(A198="","",女子申込一覧表!BI202)</f>
        <v/>
      </c>
      <c r="K198" s="82" t="str">
        <f>IF(A198="","",女子申込一覧表!BG202)</f>
        <v/>
      </c>
      <c r="L198" s="82" t="str">
        <f>IF(A198="","",女子申込一覧表!AV202)</f>
        <v/>
      </c>
      <c r="M198" s="82" t="str">
        <f>IF(A198="","",TRIM(女子申込一覧表!F202)&amp;TRIM(女子申込一覧表!G202))</f>
        <v/>
      </c>
      <c r="N198" s="82" t="str">
        <f>IF(A198="","",女子申込一覧表!AG202)</f>
        <v/>
      </c>
    </row>
    <row r="199" spans="1:14" x14ac:dyDescent="0.15">
      <c r="A199" s="82" t="str">
        <f>IF(女子申込一覧表!F203="","",女子申込一覧表!AQ203)</f>
        <v/>
      </c>
      <c r="B199" s="82" t="str">
        <f t="shared" si="7"/>
        <v/>
      </c>
      <c r="C199" s="82" t="str">
        <f>IF(A199="","",女子申込一覧表!AU203)</f>
        <v/>
      </c>
      <c r="D199" s="82" t="str">
        <f>IF(A199="","",女子申込一覧表!AZ203)</f>
        <v/>
      </c>
      <c r="E199" s="83" t="str">
        <f>IF(A199="","",女子申込一覧表!BX203)</f>
        <v/>
      </c>
      <c r="F199" s="82" t="str">
        <f>IF(A199="","",女子申込一覧表!X203)</f>
        <v/>
      </c>
      <c r="G199" s="82" t="str">
        <f t="shared" si="8"/>
        <v/>
      </c>
      <c r="H199" s="82" t="str">
        <f>IF(A199="","",女子申込一覧表!BD203)</f>
        <v/>
      </c>
      <c r="I199" s="82" t="str">
        <f>IF(A199="","",女子申込一覧表!BE203)</f>
        <v/>
      </c>
      <c r="J199" s="82" t="str">
        <f>IF(A199="","",女子申込一覧表!BI203)</f>
        <v/>
      </c>
      <c r="K199" s="82" t="str">
        <f>IF(A199="","",女子申込一覧表!BG203)</f>
        <v/>
      </c>
      <c r="L199" s="82" t="str">
        <f>IF(A199="","",女子申込一覧表!AV203)</f>
        <v/>
      </c>
      <c r="M199" s="82" t="str">
        <f>IF(A199="","",TRIM(女子申込一覧表!F203)&amp;TRIM(女子申込一覧表!G203))</f>
        <v/>
      </c>
      <c r="N199" s="82" t="str">
        <f>IF(A199="","",女子申込一覧表!AG203)</f>
        <v/>
      </c>
    </row>
    <row r="200" spans="1:14" x14ac:dyDescent="0.15">
      <c r="A200" s="82" t="str">
        <f>IF(女子申込一覧表!F204="","",女子申込一覧表!AQ204)</f>
        <v/>
      </c>
      <c r="B200" s="82" t="str">
        <f t="shared" si="7"/>
        <v/>
      </c>
      <c r="C200" s="82" t="str">
        <f>IF(A200="","",女子申込一覧表!AU204)</f>
        <v/>
      </c>
      <c r="D200" s="82" t="str">
        <f>IF(A200="","",女子申込一覧表!AZ204)</f>
        <v/>
      </c>
      <c r="E200" s="83" t="str">
        <f>IF(A200="","",女子申込一覧表!BX204)</f>
        <v/>
      </c>
      <c r="F200" s="82" t="str">
        <f>IF(A200="","",女子申込一覧表!X204)</f>
        <v/>
      </c>
      <c r="G200" s="82" t="str">
        <f t="shared" si="8"/>
        <v/>
      </c>
      <c r="H200" s="82" t="str">
        <f>IF(A200="","",女子申込一覧表!BD204)</f>
        <v/>
      </c>
      <c r="I200" s="82" t="str">
        <f>IF(A200="","",女子申込一覧表!BE204)</f>
        <v/>
      </c>
      <c r="J200" s="82" t="str">
        <f>IF(A200="","",女子申込一覧表!BI204)</f>
        <v/>
      </c>
      <c r="K200" s="82" t="str">
        <f>IF(A200="","",女子申込一覧表!BG204)</f>
        <v/>
      </c>
      <c r="L200" s="82" t="str">
        <f>IF(A200="","",女子申込一覧表!AV204)</f>
        <v/>
      </c>
      <c r="M200" s="82" t="str">
        <f>IF(A200="","",TRIM(女子申込一覧表!F204)&amp;TRIM(女子申込一覧表!G204))</f>
        <v/>
      </c>
      <c r="N200" s="82" t="str">
        <f>IF(A200="","",女子申込一覧表!AG204)</f>
        <v/>
      </c>
    </row>
    <row r="201" spans="1:14" x14ac:dyDescent="0.15">
      <c r="A201" s="82" t="str">
        <f>IF(女子申込一覧表!F205="","",女子申込一覧表!AQ205)</f>
        <v/>
      </c>
      <c r="B201" s="82" t="str">
        <f t="shared" si="7"/>
        <v/>
      </c>
      <c r="C201" s="82" t="str">
        <f>IF(A201="","",女子申込一覧表!AU205)</f>
        <v/>
      </c>
      <c r="D201" s="82" t="str">
        <f>IF(A201="","",女子申込一覧表!AZ205)</f>
        <v/>
      </c>
      <c r="E201" s="83" t="str">
        <f>IF(A201="","",女子申込一覧表!BX205)</f>
        <v/>
      </c>
      <c r="F201" s="82" t="str">
        <f>IF(A201="","",女子申込一覧表!X205)</f>
        <v/>
      </c>
      <c r="G201" s="82" t="str">
        <f t="shared" si="8"/>
        <v/>
      </c>
      <c r="H201" s="82" t="str">
        <f>IF(A201="","",女子申込一覧表!BD205)</f>
        <v/>
      </c>
      <c r="I201" s="82" t="str">
        <f>IF(A201="","",女子申込一覧表!BE205)</f>
        <v/>
      </c>
      <c r="J201" s="82" t="str">
        <f>IF(A201="","",女子申込一覧表!BI205)</f>
        <v/>
      </c>
      <c r="K201" s="82" t="str">
        <f>IF(A201="","",女子申込一覧表!BG205)</f>
        <v/>
      </c>
      <c r="L201" s="82" t="str">
        <f>IF(A201="","",女子申込一覧表!AV205)</f>
        <v/>
      </c>
      <c r="M201" s="82" t="str">
        <f>IF(A201="","",TRIM(女子申込一覧表!F205)&amp;TRIM(女子申込一覧表!G205))</f>
        <v/>
      </c>
      <c r="N201" s="82" t="str">
        <f>IF(A201="","",女子申込一覧表!AG205)</f>
        <v/>
      </c>
    </row>
    <row r="202" spans="1:14" x14ac:dyDescent="0.15">
      <c r="A202" s="82" t="str">
        <f>IF(女子申込一覧表!F206="","",女子申込一覧表!AQ206)</f>
        <v/>
      </c>
      <c r="B202" s="82" t="str">
        <f t="shared" si="7"/>
        <v/>
      </c>
      <c r="C202" s="82" t="str">
        <f>IF(A202="","",女子申込一覧表!AU206)</f>
        <v/>
      </c>
      <c r="D202" s="82" t="str">
        <f>IF(A202="","",女子申込一覧表!AZ206)</f>
        <v/>
      </c>
      <c r="E202" s="83" t="str">
        <f>IF(A202="","",女子申込一覧表!BX206)</f>
        <v/>
      </c>
      <c r="F202" s="82" t="str">
        <f>IF(A202="","",女子申込一覧表!X206)</f>
        <v/>
      </c>
      <c r="G202" s="82" t="str">
        <f t="shared" si="8"/>
        <v/>
      </c>
      <c r="H202" s="82" t="str">
        <f>IF(A202="","",女子申込一覧表!BD206)</f>
        <v/>
      </c>
      <c r="I202" s="82" t="str">
        <f>IF(A202="","",女子申込一覧表!BE206)</f>
        <v/>
      </c>
      <c r="J202" s="82" t="str">
        <f>IF(A202="","",女子申込一覧表!BI206)</f>
        <v/>
      </c>
      <c r="K202" s="82" t="str">
        <f>IF(A202="","",女子申込一覧表!BG206)</f>
        <v/>
      </c>
      <c r="L202" s="82" t="str">
        <f>IF(A202="","",女子申込一覧表!AV206)</f>
        <v/>
      </c>
      <c r="M202" s="82" t="str">
        <f>IF(A202="","",TRIM(女子申込一覧表!F206)&amp;TRIM(女子申込一覧表!G206))</f>
        <v/>
      </c>
      <c r="N202" s="82" t="str">
        <f>IF(A202="","",女子申込一覧表!AG206)</f>
        <v/>
      </c>
    </row>
    <row r="203" spans="1:14" x14ac:dyDescent="0.15">
      <c r="A203" s="79" t="str">
        <f>IF(女子申込一覧表!F207="","",女子申込一覧表!AQ207)</f>
        <v/>
      </c>
      <c r="B203" s="79" t="str">
        <f t="shared" si="7"/>
        <v/>
      </c>
      <c r="C203" s="79" t="str">
        <f>IF(A203="","",女子申込一覧表!AU207)</f>
        <v/>
      </c>
      <c r="D203" s="79" t="str">
        <f>IF(A203="","",女子申込一覧表!AZ207)</f>
        <v/>
      </c>
      <c r="E203" s="84" t="str">
        <f>IF(A203="","",女子申込一覧表!BX207)</f>
        <v/>
      </c>
      <c r="F203" s="79" t="str">
        <f>IF(A203="","",女子申込一覧表!X207)</f>
        <v/>
      </c>
      <c r="G203" s="79" t="str">
        <f t="shared" si="8"/>
        <v/>
      </c>
      <c r="H203" s="79" t="str">
        <f>IF(A203="","",女子申込一覧表!BD207)</f>
        <v/>
      </c>
      <c r="I203" s="79" t="str">
        <f>IF(A203="","",女子申込一覧表!BE207)</f>
        <v/>
      </c>
      <c r="J203" s="79" t="str">
        <f>IF(A203="","",女子申込一覧表!BI207)</f>
        <v/>
      </c>
      <c r="K203" s="79" t="str">
        <f>IF(A203="","",女子申込一覧表!BG207)</f>
        <v/>
      </c>
      <c r="L203" s="79" t="str">
        <f>IF(A203="","",女子申込一覧表!AV207)</f>
        <v/>
      </c>
      <c r="M203" s="79" t="str">
        <f>IF(A203="","",TRIM(女子申込一覧表!F207)&amp;TRIM(女子申込一覧表!G207))</f>
        <v/>
      </c>
      <c r="N203" s="79" t="str">
        <f>IF(A203="","",女子申込一覧表!AG207)</f>
        <v/>
      </c>
    </row>
  </sheetData>
  <phoneticPr fontId="2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7"/>
  <sheetViews>
    <sheetView workbookViewId="0">
      <pane ySplit="1" topLeftCell="A200" activePane="bottomLeft" state="frozen"/>
      <selection pane="bottomLeft" activeCell="B2" sqref="B2"/>
    </sheetView>
  </sheetViews>
  <sheetFormatPr defaultColWidth="8.85546875" defaultRowHeight="12" x14ac:dyDescent="0.15"/>
  <cols>
    <col min="1" max="2" width="7.7109375" bestFit="1" customWidth="1"/>
    <col min="3" max="3" width="5.7109375" bestFit="1" customWidth="1"/>
    <col min="4" max="4" width="7.7109375" bestFit="1" customWidth="1"/>
    <col min="5" max="5" width="9.7109375" bestFit="1" customWidth="1"/>
    <col min="6" max="6" width="5.7109375" bestFit="1" customWidth="1"/>
    <col min="7" max="7" width="18.7109375" bestFit="1" customWidth="1"/>
    <col min="8" max="8" width="7.7109375" bestFit="1" customWidth="1"/>
  </cols>
  <sheetData>
    <row r="1" spans="1:8" x14ac:dyDescent="0.15">
      <c r="A1" t="s">
        <v>113</v>
      </c>
      <c r="B1" t="s">
        <v>102</v>
      </c>
      <c r="C1" t="s">
        <v>103</v>
      </c>
      <c r="D1" t="s">
        <v>131</v>
      </c>
      <c r="E1" t="s">
        <v>97</v>
      </c>
      <c r="F1" t="s">
        <v>100</v>
      </c>
      <c r="G1" t="s">
        <v>138</v>
      </c>
      <c r="H1" t="s">
        <v>160</v>
      </c>
    </row>
    <row r="2" spans="1:8" x14ac:dyDescent="0.15">
      <c r="A2" t="str">
        <f>IF(男子申込一覧表!J6="","",男子申込一覧表!AQ6)</f>
        <v/>
      </c>
      <c r="B2" s="82" t="str">
        <f>IF(A2="","",男子申込一覧表!BM6)</f>
        <v/>
      </c>
      <c r="C2" s="82" t="str">
        <f>IF(A2="","",男子申込一覧表!BN6)</f>
        <v/>
      </c>
      <c r="D2" s="82">
        <v>1</v>
      </c>
      <c r="E2" s="82" t="str">
        <f>IF(A2="","",男子申込一覧表!BO6)</f>
        <v/>
      </c>
      <c r="F2" s="82">
        <v>0</v>
      </c>
      <c r="G2" s="82" t="str">
        <f>IF(A2="","",男子申込一覧表!BU6)</f>
        <v/>
      </c>
      <c r="H2" s="82" t="str">
        <f>IF(A2="","",男子申込一覧表!BJ6)</f>
        <v/>
      </c>
    </row>
    <row r="3" spans="1:8" x14ac:dyDescent="0.15">
      <c r="A3" t="str">
        <f>IF(男子申込一覧表!J7="","",男子申込一覧表!AQ7)</f>
        <v/>
      </c>
      <c r="B3" s="82" t="str">
        <f>IF(A3="","",男子申込一覧表!BM7)</f>
        <v/>
      </c>
      <c r="C3" s="82" t="str">
        <f>IF(A3="","",男子申込一覧表!BN7)</f>
        <v/>
      </c>
      <c r="D3" s="82">
        <v>1</v>
      </c>
      <c r="E3" s="82" t="str">
        <f>IF(A3="","",男子申込一覧表!BO7)</f>
        <v/>
      </c>
      <c r="F3" s="82">
        <v>0</v>
      </c>
      <c r="G3" s="82" t="str">
        <f>IF(A3="","",男子申込一覧表!BU7)</f>
        <v/>
      </c>
      <c r="H3" s="82" t="str">
        <f>IF(A3="","",男子申込一覧表!BJ7)</f>
        <v/>
      </c>
    </row>
    <row r="4" spans="1:8" x14ac:dyDescent="0.15">
      <c r="A4" t="str">
        <f>IF(男子申込一覧表!J8="","",男子申込一覧表!AQ8)</f>
        <v/>
      </c>
      <c r="B4" s="82" t="str">
        <f>IF(A4="","",男子申込一覧表!BM8)</f>
        <v/>
      </c>
      <c r="C4" s="82" t="str">
        <f>IF(A4="","",男子申込一覧表!BN8)</f>
        <v/>
      </c>
      <c r="D4" s="82">
        <v>1</v>
      </c>
      <c r="E4" s="82" t="str">
        <f>IF(A4="","",男子申込一覧表!BO8)</f>
        <v/>
      </c>
      <c r="F4" s="82">
        <v>0</v>
      </c>
      <c r="G4" s="82" t="str">
        <f>IF(A4="","",男子申込一覧表!BU8)</f>
        <v/>
      </c>
      <c r="H4" s="82" t="str">
        <f>IF(A4="","",男子申込一覧表!BJ8)</f>
        <v/>
      </c>
    </row>
    <row r="5" spans="1:8" x14ac:dyDescent="0.15">
      <c r="A5" t="str">
        <f>IF(男子申込一覧表!J9="","",男子申込一覧表!AQ9)</f>
        <v/>
      </c>
      <c r="B5" s="82" t="str">
        <f>IF(A5="","",男子申込一覧表!BM9)</f>
        <v/>
      </c>
      <c r="C5" s="82" t="str">
        <f>IF(A5="","",男子申込一覧表!BN9)</f>
        <v/>
      </c>
      <c r="D5" s="82">
        <v>1</v>
      </c>
      <c r="E5" s="82" t="str">
        <f>IF(A5="","",男子申込一覧表!BO9)</f>
        <v/>
      </c>
      <c r="F5" s="82">
        <v>0</v>
      </c>
      <c r="G5" s="82" t="str">
        <f>IF(A5="","",男子申込一覧表!BU9)</f>
        <v/>
      </c>
      <c r="H5" s="82" t="str">
        <f>IF(A5="","",男子申込一覧表!BJ9)</f>
        <v/>
      </c>
    </row>
    <row r="6" spans="1:8" x14ac:dyDescent="0.15">
      <c r="A6" t="str">
        <f>IF(男子申込一覧表!J10="","",男子申込一覧表!AQ10)</f>
        <v/>
      </c>
      <c r="B6" s="82" t="str">
        <f>IF(A6="","",男子申込一覧表!BM10)</f>
        <v/>
      </c>
      <c r="C6" s="82" t="str">
        <f>IF(A6="","",男子申込一覧表!BN10)</f>
        <v/>
      </c>
      <c r="D6" s="82">
        <v>1</v>
      </c>
      <c r="E6" s="82" t="str">
        <f>IF(A6="","",男子申込一覧表!BO10)</f>
        <v/>
      </c>
      <c r="F6" s="82">
        <v>0</v>
      </c>
      <c r="G6" s="82" t="str">
        <f>IF(A6="","",男子申込一覧表!BU10)</f>
        <v/>
      </c>
      <c r="H6" s="82" t="str">
        <f>IF(A6="","",男子申込一覧表!BJ10)</f>
        <v/>
      </c>
    </row>
    <row r="7" spans="1:8" x14ac:dyDescent="0.15">
      <c r="A7" t="str">
        <f>IF(男子申込一覧表!J11="","",男子申込一覧表!AQ11)</f>
        <v/>
      </c>
      <c r="B7" s="82" t="str">
        <f>IF(A7="","",男子申込一覧表!BM11)</f>
        <v/>
      </c>
      <c r="C7" s="82" t="str">
        <f>IF(A7="","",男子申込一覧表!BN11)</f>
        <v/>
      </c>
      <c r="D7" s="82">
        <v>1</v>
      </c>
      <c r="E7" s="82" t="str">
        <f>IF(A7="","",男子申込一覧表!BO11)</f>
        <v/>
      </c>
      <c r="F7" s="82">
        <v>0</v>
      </c>
      <c r="G7" s="82" t="str">
        <f>IF(A7="","",男子申込一覧表!BU11)</f>
        <v/>
      </c>
      <c r="H7" s="82" t="str">
        <f>IF(A7="","",男子申込一覧表!BJ11)</f>
        <v/>
      </c>
    </row>
    <row r="8" spans="1:8" x14ac:dyDescent="0.15">
      <c r="A8" t="str">
        <f>IF(男子申込一覧表!J12="","",男子申込一覧表!AQ12)</f>
        <v/>
      </c>
      <c r="B8" s="82" t="str">
        <f>IF(A8="","",男子申込一覧表!BM12)</f>
        <v/>
      </c>
      <c r="C8" s="82" t="str">
        <f>IF(A8="","",男子申込一覧表!BN12)</f>
        <v/>
      </c>
      <c r="D8" s="82">
        <v>1</v>
      </c>
      <c r="E8" s="82" t="str">
        <f>IF(A8="","",男子申込一覧表!BO12)</f>
        <v/>
      </c>
      <c r="F8" s="82">
        <v>0</v>
      </c>
      <c r="G8" s="82" t="str">
        <f>IF(A8="","",男子申込一覧表!BU12)</f>
        <v/>
      </c>
      <c r="H8" s="82" t="str">
        <f>IF(A8="","",男子申込一覧表!BJ12)</f>
        <v/>
      </c>
    </row>
    <row r="9" spans="1:8" x14ac:dyDescent="0.15">
      <c r="A9" t="str">
        <f>IF(男子申込一覧表!J13="","",男子申込一覧表!AQ13)</f>
        <v/>
      </c>
      <c r="B9" s="82" t="str">
        <f>IF(A9="","",男子申込一覧表!BM13)</f>
        <v/>
      </c>
      <c r="C9" s="82" t="str">
        <f>IF(A9="","",男子申込一覧表!BN13)</f>
        <v/>
      </c>
      <c r="D9" s="82">
        <v>1</v>
      </c>
      <c r="E9" s="82" t="str">
        <f>IF(A9="","",男子申込一覧表!BO13)</f>
        <v/>
      </c>
      <c r="F9" s="82">
        <v>0</v>
      </c>
      <c r="G9" s="82" t="str">
        <f>IF(A9="","",男子申込一覧表!BU13)</f>
        <v/>
      </c>
      <c r="H9" s="82" t="str">
        <f>IF(A9="","",男子申込一覧表!BJ13)</f>
        <v/>
      </c>
    </row>
    <row r="10" spans="1:8" x14ac:dyDescent="0.15">
      <c r="A10" t="str">
        <f>IF(男子申込一覧表!J14="","",男子申込一覧表!AQ14)</f>
        <v/>
      </c>
      <c r="B10" s="82" t="str">
        <f>IF(A10="","",男子申込一覧表!BM14)</f>
        <v/>
      </c>
      <c r="C10" s="82" t="str">
        <f>IF(A10="","",男子申込一覧表!BN14)</f>
        <v/>
      </c>
      <c r="D10" s="82">
        <v>1</v>
      </c>
      <c r="E10" s="82" t="str">
        <f>IF(A10="","",男子申込一覧表!BO14)</f>
        <v/>
      </c>
      <c r="F10" s="82">
        <v>0</v>
      </c>
      <c r="G10" s="82" t="str">
        <f>IF(A10="","",男子申込一覧表!BU14)</f>
        <v/>
      </c>
      <c r="H10" s="82" t="str">
        <f>IF(A10="","",男子申込一覧表!BJ14)</f>
        <v/>
      </c>
    </row>
    <row r="11" spans="1:8" x14ac:dyDescent="0.15">
      <c r="A11" t="str">
        <f>IF(男子申込一覧表!J15="","",男子申込一覧表!AQ15)</f>
        <v/>
      </c>
      <c r="B11" s="82" t="str">
        <f>IF(A11="","",男子申込一覧表!BM15)</f>
        <v/>
      </c>
      <c r="C11" s="82" t="str">
        <f>IF(A11="","",男子申込一覧表!BN15)</f>
        <v/>
      </c>
      <c r="D11" s="82">
        <v>1</v>
      </c>
      <c r="E11" s="82" t="str">
        <f>IF(A11="","",男子申込一覧表!BO15)</f>
        <v/>
      </c>
      <c r="F11" s="82">
        <v>0</v>
      </c>
      <c r="G11" s="82" t="str">
        <f>IF(A11="","",男子申込一覧表!BU15)</f>
        <v/>
      </c>
      <c r="H11" s="82" t="str">
        <f>IF(A11="","",男子申込一覧表!BJ15)</f>
        <v/>
      </c>
    </row>
    <row r="12" spans="1:8" x14ac:dyDescent="0.15">
      <c r="A12" t="str">
        <f>IF(男子申込一覧表!J16="","",男子申込一覧表!AQ16)</f>
        <v/>
      </c>
      <c r="B12" s="82" t="str">
        <f>IF(A12="","",男子申込一覧表!BM16)</f>
        <v/>
      </c>
      <c r="C12" s="82" t="str">
        <f>IF(A12="","",男子申込一覧表!BN16)</f>
        <v/>
      </c>
      <c r="D12" s="82">
        <v>1</v>
      </c>
      <c r="E12" s="82" t="str">
        <f>IF(A12="","",男子申込一覧表!BO16)</f>
        <v/>
      </c>
      <c r="F12" s="82">
        <v>0</v>
      </c>
      <c r="G12" s="82" t="str">
        <f>IF(A12="","",男子申込一覧表!BU16)</f>
        <v/>
      </c>
      <c r="H12" s="82" t="str">
        <f>IF(A12="","",男子申込一覧表!BJ16)</f>
        <v/>
      </c>
    </row>
    <row r="13" spans="1:8" x14ac:dyDescent="0.15">
      <c r="A13" t="str">
        <f>IF(男子申込一覧表!J17="","",男子申込一覧表!AQ17)</f>
        <v/>
      </c>
      <c r="B13" s="82" t="str">
        <f>IF(A13="","",男子申込一覧表!BM17)</f>
        <v/>
      </c>
      <c r="C13" s="82" t="str">
        <f>IF(A13="","",男子申込一覧表!BN17)</f>
        <v/>
      </c>
      <c r="D13" s="82">
        <v>1</v>
      </c>
      <c r="E13" s="82" t="str">
        <f>IF(A13="","",男子申込一覧表!BO17)</f>
        <v/>
      </c>
      <c r="F13" s="82">
        <v>0</v>
      </c>
      <c r="G13" s="82" t="str">
        <f>IF(A13="","",男子申込一覧表!BU17)</f>
        <v/>
      </c>
      <c r="H13" s="82" t="str">
        <f>IF(A13="","",男子申込一覧表!BJ17)</f>
        <v/>
      </c>
    </row>
    <row r="14" spans="1:8" x14ac:dyDescent="0.15">
      <c r="A14" t="str">
        <f>IF(男子申込一覧表!J18="","",男子申込一覧表!AQ18)</f>
        <v/>
      </c>
      <c r="B14" s="82" t="str">
        <f>IF(A14="","",男子申込一覧表!BM18)</f>
        <v/>
      </c>
      <c r="C14" s="82" t="str">
        <f>IF(A14="","",男子申込一覧表!BN18)</f>
        <v/>
      </c>
      <c r="D14" s="82">
        <v>1</v>
      </c>
      <c r="E14" s="82" t="str">
        <f>IF(A14="","",男子申込一覧表!BO18)</f>
        <v/>
      </c>
      <c r="F14" s="82">
        <v>0</v>
      </c>
      <c r="G14" s="82" t="str">
        <f>IF(A14="","",男子申込一覧表!BU18)</f>
        <v/>
      </c>
      <c r="H14" s="82" t="str">
        <f>IF(A14="","",男子申込一覧表!BJ18)</f>
        <v/>
      </c>
    </row>
    <row r="15" spans="1:8" x14ac:dyDescent="0.15">
      <c r="A15" t="str">
        <f>IF(男子申込一覧表!J19="","",男子申込一覧表!AQ19)</f>
        <v/>
      </c>
      <c r="B15" s="82" t="str">
        <f>IF(A15="","",男子申込一覧表!BM19)</f>
        <v/>
      </c>
      <c r="C15" s="82" t="str">
        <f>IF(A15="","",男子申込一覧表!BN19)</f>
        <v/>
      </c>
      <c r="D15" s="82">
        <v>1</v>
      </c>
      <c r="E15" s="82" t="str">
        <f>IF(A15="","",男子申込一覧表!BO19)</f>
        <v/>
      </c>
      <c r="F15" s="82">
        <v>0</v>
      </c>
      <c r="G15" s="82" t="str">
        <f>IF(A15="","",男子申込一覧表!BU19)</f>
        <v/>
      </c>
      <c r="H15" s="82" t="str">
        <f>IF(A15="","",男子申込一覧表!BJ19)</f>
        <v/>
      </c>
    </row>
    <row r="16" spans="1:8" x14ac:dyDescent="0.15">
      <c r="A16" t="str">
        <f>IF(男子申込一覧表!J20="","",男子申込一覧表!AQ20)</f>
        <v/>
      </c>
      <c r="B16" s="82" t="str">
        <f>IF(A16="","",男子申込一覧表!BM20)</f>
        <v/>
      </c>
      <c r="C16" s="82" t="str">
        <f>IF(A16="","",男子申込一覧表!BN20)</f>
        <v/>
      </c>
      <c r="D16" s="82">
        <v>1</v>
      </c>
      <c r="E16" s="82" t="str">
        <f>IF(A16="","",男子申込一覧表!BO20)</f>
        <v/>
      </c>
      <c r="F16" s="82">
        <v>0</v>
      </c>
      <c r="G16" s="82" t="str">
        <f>IF(A16="","",男子申込一覧表!BU20)</f>
        <v/>
      </c>
      <c r="H16" s="82" t="str">
        <f>IF(A16="","",男子申込一覧表!BJ20)</f>
        <v/>
      </c>
    </row>
    <row r="17" spans="1:8" x14ac:dyDescent="0.15">
      <c r="A17" t="str">
        <f>IF(男子申込一覧表!J21="","",男子申込一覧表!AQ21)</f>
        <v/>
      </c>
      <c r="B17" s="82" t="str">
        <f>IF(A17="","",男子申込一覧表!BM21)</f>
        <v/>
      </c>
      <c r="C17" s="82" t="str">
        <f>IF(A17="","",男子申込一覧表!BN21)</f>
        <v/>
      </c>
      <c r="D17" s="82">
        <v>1</v>
      </c>
      <c r="E17" s="82" t="str">
        <f>IF(A17="","",男子申込一覧表!BO21)</f>
        <v/>
      </c>
      <c r="F17" s="82">
        <v>0</v>
      </c>
      <c r="G17" s="82" t="str">
        <f>IF(A17="","",男子申込一覧表!BU21)</f>
        <v/>
      </c>
      <c r="H17" s="82" t="str">
        <f>IF(A17="","",男子申込一覧表!BJ21)</f>
        <v/>
      </c>
    </row>
    <row r="18" spans="1:8" x14ac:dyDescent="0.15">
      <c r="A18" t="str">
        <f>IF(男子申込一覧表!J22="","",男子申込一覧表!AQ22)</f>
        <v/>
      </c>
      <c r="B18" s="82" t="str">
        <f>IF(A18="","",男子申込一覧表!BM22)</f>
        <v/>
      </c>
      <c r="C18" s="82" t="str">
        <f>IF(A18="","",男子申込一覧表!BN22)</f>
        <v/>
      </c>
      <c r="D18" s="82">
        <v>1</v>
      </c>
      <c r="E18" s="82" t="str">
        <f>IF(A18="","",男子申込一覧表!BO22)</f>
        <v/>
      </c>
      <c r="F18" s="82">
        <v>0</v>
      </c>
      <c r="G18" s="82" t="str">
        <f>IF(A18="","",男子申込一覧表!BU22)</f>
        <v/>
      </c>
      <c r="H18" s="82" t="str">
        <f>IF(A18="","",男子申込一覧表!BJ22)</f>
        <v/>
      </c>
    </row>
    <row r="19" spans="1:8" x14ac:dyDescent="0.15">
      <c r="A19" t="str">
        <f>IF(男子申込一覧表!J23="","",男子申込一覧表!AQ23)</f>
        <v/>
      </c>
      <c r="B19" s="82" t="str">
        <f>IF(A19="","",男子申込一覧表!BM23)</f>
        <v/>
      </c>
      <c r="C19" s="82" t="str">
        <f>IF(A19="","",男子申込一覧表!BN23)</f>
        <v/>
      </c>
      <c r="D19" s="82">
        <v>1</v>
      </c>
      <c r="E19" s="82" t="str">
        <f>IF(A19="","",男子申込一覧表!BO23)</f>
        <v/>
      </c>
      <c r="F19" s="82">
        <v>0</v>
      </c>
      <c r="G19" s="82" t="str">
        <f>IF(A19="","",男子申込一覧表!BU23)</f>
        <v/>
      </c>
      <c r="H19" s="82" t="str">
        <f>IF(A19="","",男子申込一覧表!BJ23)</f>
        <v/>
      </c>
    </row>
    <row r="20" spans="1:8" x14ac:dyDescent="0.15">
      <c r="A20" t="str">
        <f>IF(男子申込一覧表!J24="","",男子申込一覧表!AQ24)</f>
        <v/>
      </c>
      <c r="B20" s="82" t="str">
        <f>IF(A20="","",男子申込一覧表!BM24)</f>
        <v/>
      </c>
      <c r="C20" s="82" t="str">
        <f>IF(A20="","",男子申込一覧表!BN24)</f>
        <v/>
      </c>
      <c r="D20" s="82">
        <v>1</v>
      </c>
      <c r="E20" s="82" t="str">
        <f>IF(A20="","",男子申込一覧表!BO24)</f>
        <v/>
      </c>
      <c r="F20" s="82">
        <v>0</v>
      </c>
      <c r="G20" s="82" t="str">
        <f>IF(A20="","",男子申込一覧表!BU24)</f>
        <v/>
      </c>
      <c r="H20" s="82" t="str">
        <f>IF(A20="","",男子申込一覧表!BJ24)</f>
        <v/>
      </c>
    </row>
    <row r="21" spans="1:8" x14ac:dyDescent="0.15">
      <c r="A21" t="str">
        <f>IF(男子申込一覧表!J25="","",男子申込一覧表!AQ25)</f>
        <v/>
      </c>
      <c r="B21" s="82" t="str">
        <f>IF(A21="","",男子申込一覧表!BM25)</f>
        <v/>
      </c>
      <c r="C21" s="82" t="str">
        <f>IF(A21="","",男子申込一覧表!BN25)</f>
        <v/>
      </c>
      <c r="D21" s="82">
        <v>1</v>
      </c>
      <c r="E21" s="82" t="str">
        <f>IF(A21="","",男子申込一覧表!BO25)</f>
        <v/>
      </c>
      <c r="F21" s="82">
        <v>0</v>
      </c>
      <c r="G21" s="82" t="str">
        <f>IF(A21="","",男子申込一覧表!BU25)</f>
        <v/>
      </c>
      <c r="H21" s="82" t="str">
        <f>IF(A21="","",男子申込一覧表!BJ25)</f>
        <v/>
      </c>
    </row>
    <row r="22" spans="1:8" x14ac:dyDescent="0.15">
      <c r="A22" t="str">
        <f>IF(男子申込一覧表!J26="","",男子申込一覧表!AQ26)</f>
        <v/>
      </c>
      <c r="B22" s="82" t="str">
        <f>IF(A22="","",男子申込一覧表!BM26)</f>
        <v/>
      </c>
      <c r="C22" s="82" t="str">
        <f>IF(A22="","",男子申込一覧表!BN26)</f>
        <v/>
      </c>
      <c r="D22" s="82">
        <v>1</v>
      </c>
      <c r="E22" s="82" t="str">
        <f>IF(A22="","",男子申込一覧表!BO26)</f>
        <v/>
      </c>
      <c r="F22" s="82">
        <v>0</v>
      </c>
      <c r="G22" s="82" t="str">
        <f>IF(A22="","",男子申込一覧表!BU26)</f>
        <v/>
      </c>
      <c r="H22" s="82" t="str">
        <f>IF(A22="","",男子申込一覧表!BJ26)</f>
        <v/>
      </c>
    </row>
    <row r="23" spans="1:8" x14ac:dyDescent="0.15">
      <c r="A23" t="str">
        <f>IF(男子申込一覧表!J27="","",男子申込一覧表!AQ27)</f>
        <v/>
      </c>
      <c r="B23" s="82" t="str">
        <f>IF(A23="","",男子申込一覧表!BM27)</f>
        <v/>
      </c>
      <c r="C23" s="82" t="str">
        <f>IF(A23="","",男子申込一覧表!BN27)</f>
        <v/>
      </c>
      <c r="D23" s="82">
        <v>1</v>
      </c>
      <c r="E23" s="82" t="str">
        <f>IF(A23="","",男子申込一覧表!BO27)</f>
        <v/>
      </c>
      <c r="F23" s="82">
        <v>0</v>
      </c>
      <c r="G23" s="82" t="str">
        <f>IF(A23="","",男子申込一覧表!BU27)</f>
        <v/>
      </c>
      <c r="H23" s="82" t="str">
        <f>IF(A23="","",男子申込一覧表!BJ27)</f>
        <v/>
      </c>
    </row>
    <row r="24" spans="1:8" x14ac:dyDescent="0.15">
      <c r="A24" t="str">
        <f>IF(男子申込一覧表!J28="","",男子申込一覧表!AQ28)</f>
        <v/>
      </c>
      <c r="B24" s="82" t="str">
        <f>IF(A24="","",男子申込一覧表!BM28)</f>
        <v/>
      </c>
      <c r="C24" s="82" t="str">
        <f>IF(A24="","",男子申込一覧表!BN28)</f>
        <v/>
      </c>
      <c r="D24" s="82">
        <v>1</v>
      </c>
      <c r="E24" s="82" t="str">
        <f>IF(A24="","",男子申込一覧表!BO28)</f>
        <v/>
      </c>
      <c r="F24" s="82">
        <v>0</v>
      </c>
      <c r="G24" s="82" t="str">
        <f>IF(A24="","",男子申込一覧表!BU28)</f>
        <v/>
      </c>
      <c r="H24" s="82" t="str">
        <f>IF(A24="","",男子申込一覧表!BJ28)</f>
        <v/>
      </c>
    </row>
    <row r="25" spans="1:8" x14ac:dyDescent="0.15">
      <c r="A25" t="str">
        <f>IF(男子申込一覧表!J29="","",男子申込一覧表!AQ29)</f>
        <v/>
      </c>
      <c r="B25" s="82" t="str">
        <f>IF(A25="","",男子申込一覧表!BM29)</f>
        <v/>
      </c>
      <c r="C25" s="82" t="str">
        <f>IF(A25="","",男子申込一覧表!BN29)</f>
        <v/>
      </c>
      <c r="D25" s="82">
        <v>1</v>
      </c>
      <c r="E25" s="82" t="str">
        <f>IF(A25="","",男子申込一覧表!BO29)</f>
        <v/>
      </c>
      <c r="F25" s="82">
        <v>0</v>
      </c>
      <c r="G25" s="82" t="str">
        <f>IF(A25="","",男子申込一覧表!BU29)</f>
        <v/>
      </c>
      <c r="H25" s="82" t="str">
        <f>IF(A25="","",男子申込一覧表!BJ29)</f>
        <v/>
      </c>
    </row>
    <row r="26" spans="1:8" x14ac:dyDescent="0.15">
      <c r="A26" t="str">
        <f>IF(男子申込一覧表!J30="","",男子申込一覧表!AQ30)</f>
        <v/>
      </c>
      <c r="B26" s="82" t="str">
        <f>IF(A26="","",男子申込一覧表!BM30)</f>
        <v/>
      </c>
      <c r="C26" s="82" t="str">
        <f>IF(A26="","",男子申込一覧表!BN30)</f>
        <v/>
      </c>
      <c r="D26" s="82">
        <v>1</v>
      </c>
      <c r="E26" s="82" t="str">
        <f>IF(A26="","",男子申込一覧表!BO30)</f>
        <v/>
      </c>
      <c r="F26" s="82">
        <v>0</v>
      </c>
      <c r="G26" s="82" t="str">
        <f>IF(A26="","",男子申込一覧表!BU30)</f>
        <v/>
      </c>
      <c r="H26" s="82" t="str">
        <f>IF(A26="","",男子申込一覧表!BJ30)</f>
        <v/>
      </c>
    </row>
    <row r="27" spans="1:8" x14ac:dyDescent="0.15">
      <c r="A27" t="str">
        <f>IF(男子申込一覧表!J31="","",男子申込一覧表!AQ31)</f>
        <v/>
      </c>
      <c r="B27" s="82" t="str">
        <f>IF(A27="","",男子申込一覧表!BM31)</f>
        <v/>
      </c>
      <c r="C27" s="82" t="str">
        <f>IF(A27="","",男子申込一覧表!BN31)</f>
        <v/>
      </c>
      <c r="D27" s="82">
        <v>1</v>
      </c>
      <c r="E27" s="82" t="str">
        <f>IF(A27="","",男子申込一覧表!BO31)</f>
        <v/>
      </c>
      <c r="F27" s="82">
        <v>0</v>
      </c>
      <c r="G27" s="82" t="str">
        <f>IF(A27="","",男子申込一覧表!BU31)</f>
        <v/>
      </c>
      <c r="H27" s="82" t="str">
        <f>IF(A27="","",男子申込一覧表!BJ31)</f>
        <v/>
      </c>
    </row>
    <row r="28" spans="1:8" x14ac:dyDescent="0.15">
      <c r="A28" t="str">
        <f>IF(男子申込一覧表!J32="","",男子申込一覧表!AQ32)</f>
        <v/>
      </c>
      <c r="B28" s="82" t="str">
        <f>IF(A28="","",男子申込一覧表!BM32)</f>
        <v/>
      </c>
      <c r="C28" s="82" t="str">
        <f>IF(A28="","",男子申込一覧表!BN32)</f>
        <v/>
      </c>
      <c r="D28" s="82">
        <v>1</v>
      </c>
      <c r="E28" s="82" t="str">
        <f>IF(A28="","",男子申込一覧表!BO32)</f>
        <v/>
      </c>
      <c r="F28" s="82">
        <v>0</v>
      </c>
      <c r="G28" s="82" t="str">
        <f>IF(A28="","",男子申込一覧表!BU32)</f>
        <v/>
      </c>
      <c r="H28" s="82" t="str">
        <f>IF(A28="","",男子申込一覧表!BJ32)</f>
        <v/>
      </c>
    </row>
    <row r="29" spans="1:8" x14ac:dyDescent="0.15">
      <c r="A29" t="str">
        <f>IF(男子申込一覧表!J33="","",男子申込一覧表!AQ33)</f>
        <v/>
      </c>
      <c r="B29" s="82" t="str">
        <f>IF(A29="","",男子申込一覧表!BM33)</f>
        <v/>
      </c>
      <c r="C29" s="82" t="str">
        <f>IF(A29="","",男子申込一覧表!BN33)</f>
        <v/>
      </c>
      <c r="D29" s="82">
        <v>1</v>
      </c>
      <c r="E29" s="82" t="str">
        <f>IF(A29="","",男子申込一覧表!BO33)</f>
        <v/>
      </c>
      <c r="F29" s="82">
        <v>0</v>
      </c>
      <c r="G29" s="82" t="str">
        <f>IF(A29="","",男子申込一覧表!BU33)</f>
        <v/>
      </c>
      <c r="H29" s="82" t="str">
        <f>IF(A29="","",男子申込一覧表!BJ33)</f>
        <v/>
      </c>
    </row>
    <row r="30" spans="1:8" x14ac:dyDescent="0.15">
      <c r="A30" t="str">
        <f>IF(男子申込一覧表!J34="","",男子申込一覧表!AQ34)</f>
        <v/>
      </c>
      <c r="B30" s="82" t="str">
        <f>IF(A30="","",男子申込一覧表!BM34)</f>
        <v/>
      </c>
      <c r="C30" s="82" t="str">
        <f>IF(A30="","",男子申込一覧表!BN34)</f>
        <v/>
      </c>
      <c r="D30" s="82">
        <v>1</v>
      </c>
      <c r="E30" s="82" t="str">
        <f>IF(A30="","",男子申込一覧表!BO34)</f>
        <v/>
      </c>
      <c r="F30" s="82">
        <v>0</v>
      </c>
      <c r="G30" s="82" t="str">
        <f>IF(A30="","",男子申込一覧表!BU34)</f>
        <v/>
      </c>
      <c r="H30" s="82" t="str">
        <f>IF(A30="","",男子申込一覧表!BJ34)</f>
        <v/>
      </c>
    </row>
    <row r="31" spans="1:8" x14ac:dyDescent="0.15">
      <c r="A31" t="str">
        <f>IF(男子申込一覧表!J35="","",男子申込一覧表!AQ35)</f>
        <v/>
      </c>
      <c r="B31" s="82" t="str">
        <f>IF(A31="","",男子申込一覧表!BM35)</f>
        <v/>
      </c>
      <c r="C31" s="82" t="str">
        <f>IF(A31="","",男子申込一覧表!BN35)</f>
        <v/>
      </c>
      <c r="D31" s="82">
        <v>1</v>
      </c>
      <c r="E31" s="82" t="str">
        <f>IF(A31="","",男子申込一覧表!BO35)</f>
        <v/>
      </c>
      <c r="F31" s="82">
        <v>0</v>
      </c>
      <c r="G31" s="82" t="str">
        <f>IF(A31="","",男子申込一覧表!BU35)</f>
        <v/>
      </c>
      <c r="H31" s="82" t="str">
        <f>IF(A31="","",男子申込一覧表!BJ35)</f>
        <v/>
      </c>
    </row>
    <row r="32" spans="1:8" x14ac:dyDescent="0.15">
      <c r="A32" t="str">
        <f>IF(男子申込一覧表!J36="","",男子申込一覧表!AQ36)</f>
        <v/>
      </c>
      <c r="B32" s="82" t="str">
        <f>IF(A32="","",男子申込一覧表!BM36)</f>
        <v/>
      </c>
      <c r="C32" s="82" t="str">
        <f>IF(A32="","",男子申込一覧表!BN36)</f>
        <v/>
      </c>
      <c r="D32" s="82">
        <v>1</v>
      </c>
      <c r="E32" s="82" t="str">
        <f>IF(A32="","",男子申込一覧表!BO36)</f>
        <v/>
      </c>
      <c r="F32" s="82">
        <v>0</v>
      </c>
      <c r="G32" s="82" t="str">
        <f>IF(A32="","",男子申込一覧表!BU36)</f>
        <v/>
      </c>
      <c r="H32" s="82" t="str">
        <f>IF(A32="","",男子申込一覧表!BJ36)</f>
        <v/>
      </c>
    </row>
    <row r="33" spans="1:8" x14ac:dyDescent="0.15">
      <c r="A33" t="str">
        <f>IF(男子申込一覧表!J37="","",男子申込一覧表!AQ37)</f>
        <v/>
      </c>
      <c r="B33" s="82" t="str">
        <f>IF(A33="","",男子申込一覧表!BM37)</f>
        <v/>
      </c>
      <c r="C33" s="82" t="str">
        <f>IF(A33="","",男子申込一覧表!BN37)</f>
        <v/>
      </c>
      <c r="D33" s="82">
        <v>1</v>
      </c>
      <c r="E33" s="82" t="str">
        <f>IF(A33="","",男子申込一覧表!BO37)</f>
        <v/>
      </c>
      <c r="F33" s="82">
        <v>0</v>
      </c>
      <c r="G33" s="82" t="str">
        <f>IF(A33="","",男子申込一覧表!BU37)</f>
        <v/>
      </c>
      <c r="H33" s="82" t="str">
        <f>IF(A33="","",男子申込一覧表!BJ37)</f>
        <v/>
      </c>
    </row>
    <row r="34" spans="1:8" x14ac:dyDescent="0.15">
      <c r="A34" t="str">
        <f>IF(男子申込一覧表!J38="","",男子申込一覧表!AQ38)</f>
        <v/>
      </c>
      <c r="B34" s="82" t="str">
        <f>IF(A34="","",男子申込一覧表!BM38)</f>
        <v/>
      </c>
      <c r="C34" s="82" t="str">
        <f>IF(A34="","",男子申込一覧表!BN38)</f>
        <v/>
      </c>
      <c r="D34" s="82">
        <v>1</v>
      </c>
      <c r="E34" s="82" t="str">
        <f>IF(A34="","",男子申込一覧表!BO38)</f>
        <v/>
      </c>
      <c r="F34" s="82">
        <v>0</v>
      </c>
      <c r="G34" s="82" t="str">
        <f>IF(A34="","",男子申込一覧表!BU38)</f>
        <v/>
      </c>
      <c r="H34" s="82" t="str">
        <f>IF(A34="","",男子申込一覧表!BJ38)</f>
        <v/>
      </c>
    </row>
    <row r="35" spans="1:8" x14ac:dyDescent="0.15">
      <c r="A35" t="str">
        <f>IF(男子申込一覧表!J39="","",男子申込一覧表!AQ39)</f>
        <v/>
      </c>
      <c r="B35" s="82" t="str">
        <f>IF(A35="","",男子申込一覧表!BM39)</f>
        <v/>
      </c>
      <c r="C35" s="82" t="str">
        <f>IF(A35="","",男子申込一覧表!BN39)</f>
        <v/>
      </c>
      <c r="D35" s="82">
        <v>1</v>
      </c>
      <c r="E35" s="82" t="str">
        <f>IF(A35="","",男子申込一覧表!BO39)</f>
        <v/>
      </c>
      <c r="F35" s="82">
        <v>0</v>
      </c>
      <c r="G35" s="82" t="str">
        <f>IF(A35="","",男子申込一覧表!BU39)</f>
        <v/>
      </c>
      <c r="H35" s="82" t="str">
        <f>IF(A35="","",男子申込一覧表!BJ39)</f>
        <v/>
      </c>
    </row>
    <row r="36" spans="1:8" x14ac:dyDescent="0.15">
      <c r="A36" t="str">
        <f>IF(男子申込一覧表!J40="","",男子申込一覧表!AQ40)</f>
        <v/>
      </c>
      <c r="B36" s="82" t="str">
        <f>IF(A36="","",男子申込一覧表!BM40)</f>
        <v/>
      </c>
      <c r="C36" s="82" t="str">
        <f>IF(A36="","",男子申込一覧表!BN40)</f>
        <v/>
      </c>
      <c r="D36" s="82">
        <v>1</v>
      </c>
      <c r="E36" s="82" t="str">
        <f>IF(A36="","",男子申込一覧表!BO40)</f>
        <v/>
      </c>
      <c r="F36" s="82">
        <v>0</v>
      </c>
      <c r="G36" s="82" t="str">
        <f>IF(A36="","",男子申込一覧表!BU40)</f>
        <v/>
      </c>
      <c r="H36" s="82" t="str">
        <f>IF(A36="","",男子申込一覧表!BJ40)</f>
        <v/>
      </c>
    </row>
    <row r="37" spans="1:8" x14ac:dyDescent="0.15">
      <c r="A37" t="str">
        <f>IF(男子申込一覧表!J41="","",男子申込一覧表!AQ41)</f>
        <v/>
      </c>
      <c r="B37" s="82" t="str">
        <f>IF(A37="","",男子申込一覧表!BM41)</f>
        <v/>
      </c>
      <c r="C37" s="82" t="str">
        <f>IF(A37="","",男子申込一覧表!BN41)</f>
        <v/>
      </c>
      <c r="D37" s="82">
        <v>1</v>
      </c>
      <c r="E37" s="82" t="str">
        <f>IF(A37="","",男子申込一覧表!BO41)</f>
        <v/>
      </c>
      <c r="F37" s="82">
        <v>0</v>
      </c>
      <c r="G37" s="82" t="str">
        <f>IF(A37="","",男子申込一覧表!BU41)</f>
        <v/>
      </c>
      <c r="H37" s="82" t="str">
        <f>IF(A37="","",男子申込一覧表!BJ41)</f>
        <v/>
      </c>
    </row>
    <row r="38" spans="1:8" x14ac:dyDescent="0.15">
      <c r="A38" t="str">
        <f>IF(男子申込一覧表!J42="","",男子申込一覧表!AQ42)</f>
        <v/>
      </c>
      <c r="B38" s="82" t="str">
        <f>IF(A38="","",男子申込一覧表!BM42)</f>
        <v/>
      </c>
      <c r="C38" s="82" t="str">
        <f>IF(A38="","",男子申込一覧表!BN42)</f>
        <v/>
      </c>
      <c r="D38" s="82">
        <v>1</v>
      </c>
      <c r="E38" s="82" t="str">
        <f>IF(A38="","",男子申込一覧表!BO42)</f>
        <v/>
      </c>
      <c r="F38" s="82">
        <v>0</v>
      </c>
      <c r="G38" s="82" t="str">
        <f>IF(A38="","",男子申込一覧表!BU42)</f>
        <v/>
      </c>
      <c r="H38" s="82" t="str">
        <f>IF(A38="","",男子申込一覧表!BJ42)</f>
        <v/>
      </c>
    </row>
    <row r="39" spans="1:8" x14ac:dyDescent="0.15">
      <c r="A39" t="str">
        <f>IF(男子申込一覧表!J43="","",男子申込一覧表!AQ43)</f>
        <v/>
      </c>
      <c r="B39" s="82" t="str">
        <f>IF(A39="","",男子申込一覧表!BM43)</f>
        <v/>
      </c>
      <c r="C39" s="82" t="str">
        <f>IF(A39="","",男子申込一覧表!BN43)</f>
        <v/>
      </c>
      <c r="D39" s="82">
        <v>1</v>
      </c>
      <c r="E39" s="82" t="str">
        <f>IF(A39="","",男子申込一覧表!BO43)</f>
        <v/>
      </c>
      <c r="F39" s="82">
        <v>0</v>
      </c>
      <c r="G39" s="82" t="str">
        <f>IF(A39="","",男子申込一覧表!BU43)</f>
        <v/>
      </c>
      <c r="H39" s="82" t="str">
        <f>IF(A39="","",男子申込一覧表!BJ43)</f>
        <v/>
      </c>
    </row>
    <row r="40" spans="1:8" x14ac:dyDescent="0.15">
      <c r="A40" t="str">
        <f>IF(男子申込一覧表!J44="","",男子申込一覧表!AQ44)</f>
        <v/>
      </c>
      <c r="B40" s="82" t="str">
        <f>IF(A40="","",男子申込一覧表!BM44)</f>
        <v/>
      </c>
      <c r="C40" s="82" t="str">
        <f>IF(A40="","",男子申込一覧表!BN44)</f>
        <v/>
      </c>
      <c r="D40" s="82">
        <v>1</v>
      </c>
      <c r="E40" s="82" t="str">
        <f>IF(A40="","",男子申込一覧表!BO44)</f>
        <v/>
      </c>
      <c r="F40" s="82">
        <v>0</v>
      </c>
      <c r="G40" s="82" t="str">
        <f>IF(A40="","",男子申込一覧表!BU44)</f>
        <v/>
      </c>
      <c r="H40" s="82" t="str">
        <f>IF(A40="","",男子申込一覧表!BJ44)</f>
        <v/>
      </c>
    </row>
    <row r="41" spans="1:8" x14ac:dyDescent="0.15">
      <c r="A41" t="str">
        <f>IF(男子申込一覧表!J45="","",男子申込一覧表!AQ45)</f>
        <v/>
      </c>
      <c r="B41" s="82" t="str">
        <f>IF(A41="","",男子申込一覧表!BM45)</f>
        <v/>
      </c>
      <c r="C41" s="82" t="str">
        <f>IF(A41="","",男子申込一覧表!BN45)</f>
        <v/>
      </c>
      <c r="D41" s="82">
        <v>1</v>
      </c>
      <c r="E41" s="82" t="str">
        <f>IF(A41="","",男子申込一覧表!BO45)</f>
        <v/>
      </c>
      <c r="F41" s="82">
        <v>0</v>
      </c>
      <c r="G41" s="82" t="str">
        <f>IF(A41="","",男子申込一覧表!BU45)</f>
        <v/>
      </c>
      <c r="H41" s="82" t="str">
        <f>IF(A41="","",男子申込一覧表!BJ45)</f>
        <v/>
      </c>
    </row>
    <row r="42" spans="1:8" x14ac:dyDescent="0.15">
      <c r="A42" t="str">
        <f>IF(男子申込一覧表!J46="","",男子申込一覧表!AQ46)</f>
        <v/>
      </c>
      <c r="B42" s="82" t="str">
        <f>IF(A42="","",男子申込一覧表!BM46)</f>
        <v/>
      </c>
      <c r="C42" s="82" t="str">
        <f>IF(A42="","",男子申込一覧表!BN46)</f>
        <v/>
      </c>
      <c r="D42" s="82">
        <v>1</v>
      </c>
      <c r="E42" s="82" t="str">
        <f>IF(A42="","",男子申込一覧表!BO46)</f>
        <v/>
      </c>
      <c r="F42" s="82">
        <v>0</v>
      </c>
      <c r="G42" s="82" t="str">
        <f>IF(A42="","",男子申込一覧表!BU46)</f>
        <v/>
      </c>
      <c r="H42" s="82" t="str">
        <f>IF(A42="","",男子申込一覧表!BJ46)</f>
        <v/>
      </c>
    </row>
    <row r="43" spans="1:8" x14ac:dyDescent="0.15">
      <c r="A43" t="str">
        <f>IF(男子申込一覧表!J47="","",男子申込一覧表!AQ47)</f>
        <v/>
      </c>
      <c r="B43" s="82" t="str">
        <f>IF(A43="","",男子申込一覧表!BM47)</f>
        <v/>
      </c>
      <c r="C43" s="82" t="str">
        <f>IF(A43="","",男子申込一覧表!BN47)</f>
        <v/>
      </c>
      <c r="D43" s="82">
        <v>1</v>
      </c>
      <c r="E43" s="82" t="str">
        <f>IF(A43="","",男子申込一覧表!BO47)</f>
        <v/>
      </c>
      <c r="F43" s="82">
        <v>0</v>
      </c>
      <c r="G43" s="82" t="str">
        <f>IF(A43="","",男子申込一覧表!BU47)</f>
        <v/>
      </c>
      <c r="H43" s="82" t="str">
        <f>IF(A43="","",男子申込一覧表!BJ47)</f>
        <v/>
      </c>
    </row>
    <row r="44" spans="1:8" x14ac:dyDescent="0.15">
      <c r="A44" t="str">
        <f>IF(男子申込一覧表!J48="","",男子申込一覧表!AQ48)</f>
        <v/>
      </c>
      <c r="B44" s="82" t="str">
        <f>IF(A44="","",男子申込一覧表!BM48)</f>
        <v/>
      </c>
      <c r="C44" s="82" t="str">
        <f>IF(A44="","",男子申込一覧表!BN48)</f>
        <v/>
      </c>
      <c r="D44" s="82">
        <v>1</v>
      </c>
      <c r="E44" s="82" t="str">
        <f>IF(A44="","",男子申込一覧表!BO48)</f>
        <v/>
      </c>
      <c r="F44" s="82">
        <v>0</v>
      </c>
      <c r="G44" s="82" t="str">
        <f>IF(A44="","",男子申込一覧表!BU48)</f>
        <v/>
      </c>
      <c r="H44" s="82" t="str">
        <f>IF(A44="","",男子申込一覧表!BJ48)</f>
        <v/>
      </c>
    </row>
    <row r="45" spans="1:8" x14ac:dyDescent="0.15">
      <c r="A45" t="str">
        <f>IF(男子申込一覧表!J49="","",男子申込一覧表!AQ49)</f>
        <v/>
      </c>
      <c r="B45" s="82" t="str">
        <f>IF(A45="","",男子申込一覧表!BM49)</f>
        <v/>
      </c>
      <c r="C45" s="82" t="str">
        <f>IF(A45="","",男子申込一覧表!BN49)</f>
        <v/>
      </c>
      <c r="D45" s="82">
        <v>1</v>
      </c>
      <c r="E45" s="82" t="str">
        <f>IF(A45="","",男子申込一覧表!BO49)</f>
        <v/>
      </c>
      <c r="F45" s="82">
        <v>0</v>
      </c>
      <c r="G45" s="82" t="str">
        <f>IF(A45="","",男子申込一覧表!BU49)</f>
        <v/>
      </c>
      <c r="H45" s="82" t="str">
        <f>IF(A45="","",男子申込一覧表!BJ49)</f>
        <v/>
      </c>
    </row>
    <row r="46" spans="1:8" x14ac:dyDescent="0.15">
      <c r="A46" t="str">
        <f>IF(男子申込一覧表!J50="","",男子申込一覧表!AQ50)</f>
        <v/>
      </c>
      <c r="B46" s="82" t="str">
        <f>IF(A46="","",男子申込一覧表!BM50)</f>
        <v/>
      </c>
      <c r="C46" s="82" t="str">
        <f>IF(A46="","",男子申込一覧表!BN50)</f>
        <v/>
      </c>
      <c r="D46" s="82">
        <v>1</v>
      </c>
      <c r="E46" s="82" t="str">
        <f>IF(A46="","",男子申込一覧表!BO50)</f>
        <v/>
      </c>
      <c r="F46" s="82">
        <v>0</v>
      </c>
      <c r="G46" s="82" t="str">
        <f>IF(A46="","",男子申込一覧表!BU50)</f>
        <v/>
      </c>
      <c r="H46" s="82" t="str">
        <f>IF(A46="","",男子申込一覧表!BJ50)</f>
        <v/>
      </c>
    </row>
    <row r="47" spans="1:8" x14ac:dyDescent="0.15">
      <c r="A47" t="str">
        <f>IF(男子申込一覧表!J51="","",男子申込一覧表!AQ51)</f>
        <v/>
      </c>
      <c r="B47" s="82" t="str">
        <f>IF(A47="","",男子申込一覧表!BM51)</f>
        <v/>
      </c>
      <c r="C47" s="82" t="str">
        <f>IF(A47="","",男子申込一覧表!BN51)</f>
        <v/>
      </c>
      <c r="D47" s="82">
        <v>1</v>
      </c>
      <c r="E47" s="82" t="str">
        <f>IF(A47="","",男子申込一覧表!BO51)</f>
        <v/>
      </c>
      <c r="F47" s="82">
        <v>0</v>
      </c>
      <c r="G47" s="82" t="str">
        <f>IF(A47="","",男子申込一覧表!BU51)</f>
        <v/>
      </c>
      <c r="H47" s="82" t="str">
        <f>IF(A47="","",男子申込一覧表!BJ51)</f>
        <v/>
      </c>
    </row>
    <row r="48" spans="1:8" x14ac:dyDescent="0.15">
      <c r="A48" t="str">
        <f>IF(男子申込一覧表!J52="","",男子申込一覧表!AQ52)</f>
        <v/>
      </c>
      <c r="B48" s="82" t="str">
        <f>IF(A48="","",男子申込一覧表!BM52)</f>
        <v/>
      </c>
      <c r="C48" s="82" t="str">
        <f>IF(A48="","",男子申込一覧表!BN52)</f>
        <v/>
      </c>
      <c r="D48" s="82">
        <v>1</v>
      </c>
      <c r="E48" s="82" t="str">
        <f>IF(A48="","",男子申込一覧表!BO52)</f>
        <v/>
      </c>
      <c r="F48" s="82">
        <v>0</v>
      </c>
      <c r="G48" s="82" t="str">
        <f>IF(A48="","",男子申込一覧表!BU52)</f>
        <v/>
      </c>
      <c r="H48" s="82" t="str">
        <f>IF(A48="","",男子申込一覧表!BJ52)</f>
        <v/>
      </c>
    </row>
    <row r="49" spans="1:8" x14ac:dyDescent="0.15">
      <c r="A49" t="str">
        <f>IF(男子申込一覧表!J53="","",男子申込一覧表!AQ53)</f>
        <v/>
      </c>
      <c r="B49" s="82" t="str">
        <f>IF(A49="","",男子申込一覧表!BM53)</f>
        <v/>
      </c>
      <c r="C49" s="82" t="str">
        <f>IF(A49="","",男子申込一覧表!BN53)</f>
        <v/>
      </c>
      <c r="D49" s="82">
        <v>1</v>
      </c>
      <c r="E49" s="82" t="str">
        <f>IF(A49="","",男子申込一覧表!BO53)</f>
        <v/>
      </c>
      <c r="F49" s="82">
        <v>0</v>
      </c>
      <c r="G49" s="82" t="str">
        <f>IF(A49="","",男子申込一覧表!BU53)</f>
        <v/>
      </c>
      <c r="H49" s="82" t="str">
        <f>IF(A49="","",男子申込一覧表!BJ53)</f>
        <v/>
      </c>
    </row>
    <row r="50" spans="1:8" x14ac:dyDescent="0.15">
      <c r="A50" t="str">
        <f>IF(男子申込一覧表!J54="","",男子申込一覧表!AQ54)</f>
        <v/>
      </c>
      <c r="B50" s="82" t="str">
        <f>IF(A50="","",男子申込一覧表!BM54)</f>
        <v/>
      </c>
      <c r="C50" s="82" t="str">
        <f>IF(A50="","",男子申込一覧表!BN54)</f>
        <v/>
      </c>
      <c r="D50" s="82">
        <v>1</v>
      </c>
      <c r="E50" s="82" t="str">
        <f>IF(A50="","",男子申込一覧表!BO54)</f>
        <v/>
      </c>
      <c r="F50" s="82">
        <v>0</v>
      </c>
      <c r="G50" s="82" t="str">
        <f>IF(A50="","",男子申込一覧表!BU54)</f>
        <v/>
      </c>
      <c r="H50" s="82" t="str">
        <f>IF(A50="","",男子申込一覧表!BJ54)</f>
        <v/>
      </c>
    </row>
    <row r="51" spans="1:8" x14ac:dyDescent="0.15">
      <c r="A51" t="str">
        <f>IF(男子申込一覧表!J55="","",男子申込一覧表!AQ55)</f>
        <v/>
      </c>
      <c r="B51" s="82" t="str">
        <f>IF(A51="","",男子申込一覧表!BM55)</f>
        <v/>
      </c>
      <c r="C51" s="82" t="str">
        <f>IF(A51="","",男子申込一覧表!BN55)</f>
        <v/>
      </c>
      <c r="D51" s="82">
        <v>1</v>
      </c>
      <c r="E51" s="82" t="str">
        <f>IF(A51="","",男子申込一覧表!BO55)</f>
        <v/>
      </c>
      <c r="F51" s="82">
        <v>0</v>
      </c>
      <c r="G51" s="82" t="str">
        <f>IF(A51="","",男子申込一覧表!BU55)</f>
        <v/>
      </c>
      <c r="H51" s="82" t="str">
        <f>IF(A51="","",男子申込一覧表!BJ55)</f>
        <v/>
      </c>
    </row>
    <row r="52" spans="1:8" x14ac:dyDescent="0.15">
      <c r="A52" t="str">
        <f>IF(男子申込一覧表!J56="","",男子申込一覧表!AQ56)</f>
        <v/>
      </c>
      <c r="B52" s="82" t="str">
        <f>IF(A52="","",男子申込一覧表!BM56)</f>
        <v/>
      </c>
      <c r="C52" s="82" t="str">
        <f>IF(A52="","",男子申込一覧表!BN56)</f>
        <v/>
      </c>
      <c r="D52" s="82">
        <v>1</v>
      </c>
      <c r="E52" s="82" t="str">
        <f>IF(A52="","",男子申込一覧表!BO56)</f>
        <v/>
      </c>
      <c r="F52" s="82">
        <v>0</v>
      </c>
      <c r="G52" s="82" t="str">
        <f>IF(A52="","",男子申込一覧表!BU56)</f>
        <v/>
      </c>
      <c r="H52" s="82" t="str">
        <f>IF(A52="","",男子申込一覧表!BJ56)</f>
        <v/>
      </c>
    </row>
    <row r="53" spans="1:8" x14ac:dyDescent="0.15">
      <c r="A53" t="str">
        <f>IF(男子申込一覧表!J57="","",男子申込一覧表!AQ57)</f>
        <v/>
      </c>
      <c r="B53" s="82" t="str">
        <f>IF(A53="","",男子申込一覧表!BM57)</f>
        <v/>
      </c>
      <c r="C53" s="82" t="str">
        <f>IF(A53="","",男子申込一覧表!BN57)</f>
        <v/>
      </c>
      <c r="D53" s="82">
        <v>1</v>
      </c>
      <c r="E53" s="82" t="str">
        <f>IF(A53="","",男子申込一覧表!BO57)</f>
        <v/>
      </c>
      <c r="F53" s="82">
        <v>0</v>
      </c>
      <c r="G53" s="82" t="str">
        <f>IF(A53="","",男子申込一覧表!BU57)</f>
        <v/>
      </c>
      <c r="H53" s="82" t="str">
        <f>IF(A53="","",男子申込一覧表!BJ57)</f>
        <v/>
      </c>
    </row>
    <row r="54" spans="1:8" x14ac:dyDescent="0.15">
      <c r="A54" t="str">
        <f>IF(男子申込一覧表!J58="","",男子申込一覧表!AQ58)</f>
        <v/>
      </c>
      <c r="B54" s="82" t="str">
        <f>IF(A54="","",男子申込一覧表!BM58)</f>
        <v/>
      </c>
      <c r="C54" s="82" t="str">
        <f>IF(A54="","",男子申込一覧表!BN58)</f>
        <v/>
      </c>
      <c r="D54" s="82">
        <v>1</v>
      </c>
      <c r="E54" s="82" t="str">
        <f>IF(A54="","",男子申込一覧表!BO58)</f>
        <v/>
      </c>
      <c r="F54" s="82">
        <v>0</v>
      </c>
      <c r="G54" s="82" t="str">
        <f>IF(A54="","",男子申込一覧表!BU58)</f>
        <v/>
      </c>
      <c r="H54" s="82" t="str">
        <f>IF(A54="","",男子申込一覧表!BJ58)</f>
        <v/>
      </c>
    </row>
    <row r="55" spans="1:8" x14ac:dyDescent="0.15">
      <c r="A55" t="str">
        <f>IF(男子申込一覧表!J59="","",男子申込一覧表!AQ59)</f>
        <v/>
      </c>
      <c r="B55" s="82" t="str">
        <f>IF(A55="","",男子申込一覧表!BM59)</f>
        <v/>
      </c>
      <c r="C55" s="82" t="str">
        <f>IF(A55="","",男子申込一覧表!BN59)</f>
        <v/>
      </c>
      <c r="D55" s="82">
        <v>1</v>
      </c>
      <c r="E55" s="82" t="str">
        <f>IF(A55="","",男子申込一覧表!BO59)</f>
        <v/>
      </c>
      <c r="F55" s="82">
        <v>0</v>
      </c>
      <c r="G55" s="82" t="str">
        <f>IF(A55="","",男子申込一覧表!BU59)</f>
        <v/>
      </c>
      <c r="H55" s="82" t="str">
        <f>IF(A55="","",男子申込一覧表!BJ59)</f>
        <v/>
      </c>
    </row>
    <row r="56" spans="1:8" x14ac:dyDescent="0.15">
      <c r="A56" t="str">
        <f>IF(男子申込一覧表!J60="","",男子申込一覧表!AQ60)</f>
        <v/>
      </c>
      <c r="B56" s="82" t="str">
        <f>IF(A56="","",男子申込一覧表!BM60)</f>
        <v/>
      </c>
      <c r="C56" s="82" t="str">
        <f>IF(A56="","",男子申込一覧表!BN60)</f>
        <v/>
      </c>
      <c r="D56" s="82">
        <v>1</v>
      </c>
      <c r="E56" s="82" t="str">
        <f>IF(A56="","",男子申込一覧表!BO60)</f>
        <v/>
      </c>
      <c r="F56" s="82">
        <v>0</v>
      </c>
      <c r="G56" s="82" t="str">
        <f>IF(A56="","",男子申込一覧表!BU60)</f>
        <v/>
      </c>
      <c r="H56" s="82" t="str">
        <f>IF(A56="","",男子申込一覧表!BJ60)</f>
        <v/>
      </c>
    </row>
    <row r="57" spans="1:8" x14ac:dyDescent="0.15">
      <c r="A57" t="str">
        <f>IF(男子申込一覧表!J61="","",男子申込一覧表!AQ61)</f>
        <v/>
      </c>
      <c r="B57" s="82" t="str">
        <f>IF(A57="","",男子申込一覧表!BM61)</f>
        <v/>
      </c>
      <c r="C57" s="82" t="str">
        <f>IF(A57="","",男子申込一覧表!BN61)</f>
        <v/>
      </c>
      <c r="D57" s="82">
        <v>1</v>
      </c>
      <c r="E57" s="82" t="str">
        <f>IF(A57="","",男子申込一覧表!BO61)</f>
        <v/>
      </c>
      <c r="F57" s="82">
        <v>0</v>
      </c>
      <c r="G57" s="82" t="str">
        <f>IF(A57="","",男子申込一覧表!BU61)</f>
        <v/>
      </c>
      <c r="H57" s="82" t="str">
        <f>IF(A57="","",男子申込一覧表!BJ61)</f>
        <v/>
      </c>
    </row>
    <row r="58" spans="1:8" x14ac:dyDescent="0.15">
      <c r="A58" t="str">
        <f>IF(男子申込一覧表!J62="","",男子申込一覧表!AQ62)</f>
        <v/>
      </c>
      <c r="B58" s="82" t="str">
        <f>IF(A58="","",男子申込一覧表!BM62)</f>
        <v/>
      </c>
      <c r="C58" s="82" t="str">
        <f>IF(A58="","",男子申込一覧表!BN62)</f>
        <v/>
      </c>
      <c r="D58" s="82">
        <v>1</v>
      </c>
      <c r="E58" s="82" t="str">
        <f>IF(A58="","",男子申込一覧表!BO62)</f>
        <v/>
      </c>
      <c r="F58" s="82">
        <v>0</v>
      </c>
      <c r="G58" s="82" t="str">
        <f>IF(A58="","",男子申込一覧表!BU62)</f>
        <v/>
      </c>
      <c r="H58" s="82" t="str">
        <f>IF(A58="","",男子申込一覧表!BJ62)</f>
        <v/>
      </c>
    </row>
    <row r="59" spans="1:8" x14ac:dyDescent="0.15">
      <c r="A59" t="str">
        <f>IF(男子申込一覧表!J63="","",男子申込一覧表!AQ63)</f>
        <v/>
      </c>
      <c r="B59" s="82" t="str">
        <f>IF(A59="","",男子申込一覧表!BM63)</f>
        <v/>
      </c>
      <c r="C59" s="82" t="str">
        <f>IF(A59="","",男子申込一覧表!BN63)</f>
        <v/>
      </c>
      <c r="D59" s="82">
        <v>1</v>
      </c>
      <c r="E59" s="82" t="str">
        <f>IF(A59="","",男子申込一覧表!BO63)</f>
        <v/>
      </c>
      <c r="F59" s="82">
        <v>0</v>
      </c>
      <c r="G59" s="82" t="str">
        <f>IF(A59="","",男子申込一覧表!BU63)</f>
        <v/>
      </c>
      <c r="H59" s="82" t="str">
        <f>IF(A59="","",男子申込一覧表!BJ63)</f>
        <v/>
      </c>
    </row>
    <row r="60" spans="1:8" x14ac:dyDescent="0.15">
      <c r="A60" t="str">
        <f>IF(男子申込一覧表!J64="","",男子申込一覧表!AQ64)</f>
        <v/>
      </c>
      <c r="B60" s="82" t="str">
        <f>IF(A60="","",男子申込一覧表!BM64)</f>
        <v/>
      </c>
      <c r="C60" s="82" t="str">
        <f>IF(A60="","",男子申込一覧表!BN64)</f>
        <v/>
      </c>
      <c r="D60" s="82">
        <v>1</v>
      </c>
      <c r="E60" s="82" t="str">
        <f>IF(A60="","",男子申込一覧表!BO64)</f>
        <v/>
      </c>
      <c r="F60" s="82">
        <v>0</v>
      </c>
      <c r="G60" s="82" t="str">
        <f>IF(A60="","",男子申込一覧表!BU64)</f>
        <v/>
      </c>
      <c r="H60" s="82" t="str">
        <f>IF(A60="","",男子申込一覧表!BJ64)</f>
        <v/>
      </c>
    </row>
    <row r="61" spans="1:8" x14ac:dyDescent="0.15">
      <c r="A61" t="str">
        <f>IF(男子申込一覧表!J65="","",男子申込一覧表!AQ65)</f>
        <v/>
      </c>
      <c r="B61" s="82" t="str">
        <f>IF(A61="","",男子申込一覧表!BM65)</f>
        <v/>
      </c>
      <c r="C61" s="82" t="str">
        <f>IF(A61="","",男子申込一覧表!BN65)</f>
        <v/>
      </c>
      <c r="D61" s="82">
        <v>1</v>
      </c>
      <c r="E61" s="82" t="str">
        <f>IF(A61="","",男子申込一覧表!BO65)</f>
        <v/>
      </c>
      <c r="F61" s="82">
        <v>0</v>
      </c>
      <c r="G61" s="82" t="str">
        <f>IF(A61="","",男子申込一覧表!BU65)</f>
        <v/>
      </c>
      <c r="H61" s="82" t="str">
        <f>IF(A61="","",男子申込一覧表!BJ65)</f>
        <v/>
      </c>
    </row>
    <row r="62" spans="1:8" x14ac:dyDescent="0.15">
      <c r="A62" t="str">
        <f>IF(男子申込一覧表!J66="","",男子申込一覧表!AQ66)</f>
        <v/>
      </c>
      <c r="B62" s="82" t="str">
        <f>IF(A62="","",男子申込一覧表!BM66)</f>
        <v/>
      </c>
      <c r="C62" s="82" t="str">
        <f>IF(A62="","",男子申込一覧表!BN66)</f>
        <v/>
      </c>
      <c r="D62" s="82">
        <v>1</v>
      </c>
      <c r="E62" s="82" t="str">
        <f>IF(A62="","",男子申込一覧表!BO66)</f>
        <v/>
      </c>
      <c r="F62" s="82">
        <v>0</v>
      </c>
      <c r="G62" s="82" t="str">
        <f>IF(A62="","",男子申込一覧表!BU66)</f>
        <v/>
      </c>
      <c r="H62" s="82" t="str">
        <f>IF(A62="","",男子申込一覧表!BJ66)</f>
        <v/>
      </c>
    </row>
    <row r="63" spans="1:8" x14ac:dyDescent="0.15">
      <c r="A63" t="str">
        <f>IF(男子申込一覧表!J67="","",男子申込一覧表!AQ67)</f>
        <v/>
      </c>
      <c r="B63" s="82" t="str">
        <f>IF(A63="","",男子申込一覧表!BM67)</f>
        <v/>
      </c>
      <c r="C63" s="82" t="str">
        <f>IF(A63="","",男子申込一覧表!BN67)</f>
        <v/>
      </c>
      <c r="D63" s="82">
        <v>1</v>
      </c>
      <c r="E63" s="82" t="str">
        <f>IF(A63="","",男子申込一覧表!BO67)</f>
        <v/>
      </c>
      <c r="F63" s="82">
        <v>0</v>
      </c>
      <c r="G63" s="82" t="str">
        <f>IF(A63="","",男子申込一覧表!BU67)</f>
        <v/>
      </c>
      <c r="H63" s="82" t="str">
        <f>IF(A63="","",男子申込一覧表!BJ67)</f>
        <v/>
      </c>
    </row>
    <row r="64" spans="1:8" x14ac:dyDescent="0.15">
      <c r="A64" t="str">
        <f>IF(男子申込一覧表!J68="","",男子申込一覧表!AQ68)</f>
        <v/>
      </c>
      <c r="B64" s="82" t="str">
        <f>IF(A64="","",男子申込一覧表!BM68)</f>
        <v/>
      </c>
      <c r="C64" s="82" t="str">
        <f>IF(A64="","",男子申込一覧表!BN68)</f>
        <v/>
      </c>
      <c r="D64" s="82">
        <v>1</v>
      </c>
      <c r="E64" s="82" t="str">
        <f>IF(A64="","",男子申込一覧表!BO68)</f>
        <v/>
      </c>
      <c r="F64" s="82">
        <v>0</v>
      </c>
      <c r="G64" s="82" t="str">
        <f>IF(A64="","",男子申込一覧表!BU68)</f>
        <v/>
      </c>
      <c r="H64" s="82" t="str">
        <f>IF(A64="","",男子申込一覧表!BJ68)</f>
        <v/>
      </c>
    </row>
    <row r="65" spans="1:8" x14ac:dyDescent="0.15">
      <c r="A65" t="str">
        <f>IF(男子申込一覧表!J69="","",男子申込一覧表!AQ69)</f>
        <v/>
      </c>
      <c r="B65" s="82" t="str">
        <f>IF(A65="","",男子申込一覧表!BM69)</f>
        <v/>
      </c>
      <c r="C65" s="82" t="str">
        <f>IF(A65="","",男子申込一覧表!BN69)</f>
        <v/>
      </c>
      <c r="D65" s="82">
        <v>1</v>
      </c>
      <c r="E65" s="82" t="str">
        <f>IF(A65="","",男子申込一覧表!BO69)</f>
        <v/>
      </c>
      <c r="F65" s="82">
        <v>0</v>
      </c>
      <c r="G65" s="82" t="str">
        <f>IF(A65="","",男子申込一覧表!BU69)</f>
        <v/>
      </c>
      <c r="H65" s="82" t="str">
        <f>IF(A65="","",男子申込一覧表!BJ69)</f>
        <v/>
      </c>
    </row>
    <row r="66" spans="1:8" x14ac:dyDescent="0.15">
      <c r="A66" t="str">
        <f>IF(男子申込一覧表!J70="","",男子申込一覧表!AQ70)</f>
        <v/>
      </c>
      <c r="B66" s="82" t="str">
        <f>IF(A66="","",男子申込一覧表!BM70)</f>
        <v/>
      </c>
      <c r="C66" s="82" t="str">
        <f>IF(A66="","",男子申込一覧表!BN70)</f>
        <v/>
      </c>
      <c r="D66" s="82">
        <v>1</v>
      </c>
      <c r="E66" s="82" t="str">
        <f>IF(A66="","",男子申込一覧表!BO70)</f>
        <v/>
      </c>
      <c r="F66" s="82">
        <v>0</v>
      </c>
      <c r="G66" s="82" t="str">
        <f>IF(A66="","",男子申込一覧表!BU70)</f>
        <v/>
      </c>
      <c r="H66" s="82" t="str">
        <f>IF(A66="","",男子申込一覧表!BJ70)</f>
        <v/>
      </c>
    </row>
    <row r="67" spans="1:8" x14ac:dyDescent="0.15">
      <c r="A67" t="str">
        <f>IF(男子申込一覧表!J71="","",男子申込一覧表!AQ71)</f>
        <v/>
      </c>
      <c r="B67" s="82" t="str">
        <f>IF(A67="","",男子申込一覧表!BM71)</f>
        <v/>
      </c>
      <c r="C67" s="82" t="str">
        <f>IF(A67="","",男子申込一覧表!BN71)</f>
        <v/>
      </c>
      <c r="D67" s="82">
        <v>1</v>
      </c>
      <c r="E67" s="82" t="str">
        <f>IF(A67="","",男子申込一覧表!BO71)</f>
        <v/>
      </c>
      <c r="F67" s="82">
        <v>0</v>
      </c>
      <c r="G67" s="82" t="str">
        <f>IF(A67="","",男子申込一覧表!BU71)</f>
        <v/>
      </c>
      <c r="H67" s="82" t="str">
        <f>IF(A67="","",男子申込一覧表!BJ71)</f>
        <v/>
      </c>
    </row>
    <row r="68" spans="1:8" x14ac:dyDescent="0.15">
      <c r="A68" t="str">
        <f>IF(男子申込一覧表!J72="","",男子申込一覧表!AQ72)</f>
        <v/>
      </c>
      <c r="B68" s="82" t="str">
        <f>IF(A68="","",男子申込一覧表!BM72)</f>
        <v/>
      </c>
      <c r="C68" s="82" t="str">
        <f>IF(A68="","",男子申込一覧表!BN72)</f>
        <v/>
      </c>
      <c r="D68" s="82">
        <v>1</v>
      </c>
      <c r="E68" s="82" t="str">
        <f>IF(A68="","",男子申込一覧表!BO72)</f>
        <v/>
      </c>
      <c r="F68" s="82">
        <v>0</v>
      </c>
      <c r="G68" s="82" t="str">
        <f>IF(A68="","",男子申込一覧表!BU72)</f>
        <v/>
      </c>
      <c r="H68" s="82" t="str">
        <f>IF(A68="","",男子申込一覧表!BJ72)</f>
        <v/>
      </c>
    </row>
    <row r="69" spans="1:8" x14ac:dyDescent="0.15">
      <c r="A69" t="str">
        <f>IF(男子申込一覧表!J73="","",男子申込一覧表!AQ73)</f>
        <v/>
      </c>
      <c r="B69" s="82" t="str">
        <f>IF(A69="","",男子申込一覧表!BM73)</f>
        <v/>
      </c>
      <c r="C69" s="82" t="str">
        <f>IF(A69="","",男子申込一覧表!BN73)</f>
        <v/>
      </c>
      <c r="D69" s="82">
        <v>1</v>
      </c>
      <c r="E69" s="82" t="str">
        <f>IF(A69="","",男子申込一覧表!BO73)</f>
        <v/>
      </c>
      <c r="F69" s="82">
        <v>0</v>
      </c>
      <c r="G69" s="82" t="str">
        <f>IF(A69="","",男子申込一覧表!BU73)</f>
        <v/>
      </c>
      <c r="H69" s="82" t="str">
        <f>IF(A69="","",男子申込一覧表!BJ73)</f>
        <v/>
      </c>
    </row>
    <row r="70" spans="1:8" x14ac:dyDescent="0.15">
      <c r="A70" t="str">
        <f>IF(男子申込一覧表!J74="","",男子申込一覧表!AQ74)</f>
        <v/>
      </c>
      <c r="B70" s="82" t="str">
        <f>IF(A70="","",男子申込一覧表!BM74)</f>
        <v/>
      </c>
      <c r="C70" s="82" t="str">
        <f>IF(A70="","",男子申込一覧表!BN74)</f>
        <v/>
      </c>
      <c r="D70" s="82">
        <v>1</v>
      </c>
      <c r="E70" s="82" t="str">
        <f>IF(A70="","",男子申込一覧表!BO74)</f>
        <v/>
      </c>
      <c r="F70" s="82">
        <v>0</v>
      </c>
      <c r="G70" s="82" t="str">
        <f>IF(A70="","",男子申込一覧表!BU74)</f>
        <v/>
      </c>
      <c r="H70" s="82" t="str">
        <f>IF(A70="","",男子申込一覧表!BJ74)</f>
        <v/>
      </c>
    </row>
    <row r="71" spans="1:8" x14ac:dyDescent="0.15">
      <c r="A71" t="str">
        <f>IF(男子申込一覧表!J75="","",男子申込一覧表!AQ75)</f>
        <v/>
      </c>
      <c r="B71" s="82" t="str">
        <f>IF(A71="","",男子申込一覧表!BM75)</f>
        <v/>
      </c>
      <c r="C71" s="82" t="str">
        <f>IF(A71="","",男子申込一覧表!BN75)</f>
        <v/>
      </c>
      <c r="D71" s="82">
        <v>1</v>
      </c>
      <c r="E71" s="82" t="str">
        <f>IF(A71="","",男子申込一覧表!BO75)</f>
        <v/>
      </c>
      <c r="F71" s="82">
        <v>0</v>
      </c>
      <c r="G71" s="82" t="str">
        <f>IF(A71="","",男子申込一覧表!BU75)</f>
        <v/>
      </c>
      <c r="H71" s="82" t="str">
        <f>IF(A71="","",男子申込一覧表!BJ75)</f>
        <v/>
      </c>
    </row>
    <row r="72" spans="1:8" x14ac:dyDescent="0.15">
      <c r="A72" t="str">
        <f>IF(男子申込一覧表!J76="","",男子申込一覧表!AQ76)</f>
        <v/>
      </c>
      <c r="B72" s="82" t="str">
        <f>IF(A72="","",男子申込一覧表!BM76)</f>
        <v/>
      </c>
      <c r="C72" s="82" t="str">
        <f>IF(A72="","",男子申込一覧表!BN76)</f>
        <v/>
      </c>
      <c r="D72" s="82">
        <v>1</v>
      </c>
      <c r="E72" s="82" t="str">
        <f>IF(A72="","",男子申込一覧表!BO76)</f>
        <v/>
      </c>
      <c r="F72" s="82">
        <v>0</v>
      </c>
      <c r="G72" s="82" t="str">
        <f>IF(A72="","",男子申込一覧表!BU76)</f>
        <v/>
      </c>
      <c r="H72" s="82" t="str">
        <f>IF(A72="","",男子申込一覧表!BJ76)</f>
        <v/>
      </c>
    </row>
    <row r="73" spans="1:8" x14ac:dyDescent="0.15">
      <c r="A73" t="str">
        <f>IF(男子申込一覧表!J77="","",男子申込一覧表!AQ77)</f>
        <v/>
      </c>
      <c r="B73" s="82" t="str">
        <f>IF(A73="","",男子申込一覧表!BM77)</f>
        <v/>
      </c>
      <c r="C73" s="82" t="str">
        <f>IF(A73="","",男子申込一覧表!BN77)</f>
        <v/>
      </c>
      <c r="D73" s="82">
        <v>1</v>
      </c>
      <c r="E73" s="82" t="str">
        <f>IF(A73="","",男子申込一覧表!BO77)</f>
        <v/>
      </c>
      <c r="F73" s="82">
        <v>0</v>
      </c>
      <c r="G73" s="82" t="str">
        <f>IF(A73="","",男子申込一覧表!BU77)</f>
        <v/>
      </c>
      <c r="H73" s="82" t="str">
        <f>IF(A73="","",男子申込一覧表!BJ77)</f>
        <v/>
      </c>
    </row>
    <row r="74" spans="1:8" x14ac:dyDescent="0.15">
      <c r="A74" t="str">
        <f>IF(男子申込一覧表!J78="","",男子申込一覧表!AQ78)</f>
        <v/>
      </c>
      <c r="B74" s="82" t="str">
        <f>IF(A74="","",男子申込一覧表!BM78)</f>
        <v/>
      </c>
      <c r="C74" s="82" t="str">
        <f>IF(A74="","",男子申込一覧表!BN78)</f>
        <v/>
      </c>
      <c r="D74" s="82">
        <v>1</v>
      </c>
      <c r="E74" s="82" t="str">
        <f>IF(A74="","",男子申込一覧表!BO78)</f>
        <v/>
      </c>
      <c r="F74" s="82">
        <v>0</v>
      </c>
      <c r="G74" s="82" t="str">
        <f>IF(A74="","",男子申込一覧表!BU78)</f>
        <v/>
      </c>
      <c r="H74" s="82" t="str">
        <f>IF(A74="","",男子申込一覧表!BJ78)</f>
        <v/>
      </c>
    </row>
    <row r="75" spans="1:8" x14ac:dyDescent="0.15">
      <c r="A75" t="str">
        <f>IF(男子申込一覧表!J79="","",男子申込一覧表!AQ79)</f>
        <v/>
      </c>
      <c r="B75" s="82" t="str">
        <f>IF(A75="","",男子申込一覧表!BM79)</f>
        <v/>
      </c>
      <c r="C75" s="82" t="str">
        <f>IF(A75="","",男子申込一覧表!BN79)</f>
        <v/>
      </c>
      <c r="D75" s="82">
        <v>1</v>
      </c>
      <c r="E75" s="82" t="str">
        <f>IF(A75="","",男子申込一覧表!BO79)</f>
        <v/>
      </c>
      <c r="F75" s="82">
        <v>0</v>
      </c>
      <c r="G75" s="82" t="str">
        <f>IF(A75="","",男子申込一覧表!BU79)</f>
        <v/>
      </c>
      <c r="H75" s="82" t="str">
        <f>IF(A75="","",男子申込一覧表!BJ79)</f>
        <v/>
      </c>
    </row>
    <row r="76" spans="1:8" x14ac:dyDescent="0.15">
      <c r="A76" t="str">
        <f>IF(男子申込一覧表!J80="","",男子申込一覧表!AQ80)</f>
        <v/>
      </c>
      <c r="B76" s="82" t="str">
        <f>IF(A76="","",男子申込一覧表!BM80)</f>
        <v/>
      </c>
      <c r="C76" s="82" t="str">
        <f>IF(A76="","",男子申込一覧表!BN80)</f>
        <v/>
      </c>
      <c r="D76" s="82">
        <v>1</v>
      </c>
      <c r="E76" s="82" t="str">
        <f>IF(A76="","",男子申込一覧表!BO80)</f>
        <v/>
      </c>
      <c r="F76" s="82">
        <v>0</v>
      </c>
      <c r="G76" s="82" t="str">
        <f>IF(A76="","",男子申込一覧表!BU80)</f>
        <v/>
      </c>
      <c r="H76" s="82" t="str">
        <f>IF(A76="","",男子申込一覧表!BJ80)</f>
        <v/>
      </c>
    </row>
    <row r="77" spans="1:8" x14ac:dyDescent="0.15">
      <c r="A77" t="str">
        <f>IF(男子申込一覧表!J81="","",男子申込一覧表!AQ81)</f>
        <v/>
      </c>
      <c r="B77" s="82" t="str">
        <f>IF(A77="","",男子申込一覧表!BM81)</f>
        <v/>
      </c>
      <c r="C77" s="82" t="str">
        <f>IF(A77="","",男子申込一覧表!BN81)</f>
        <v/>
      </c>
      <c r="D77" s="82">
        <v>1</v>
      </c>
      <c r="E77" s="82" t="str">
        <f>IF(A77="","",男子申込一覧表!BO81)</f>
        <v/>
      </c>
      <c r="F77" s="82">
        <v>0</v>
      </c>
      <c r="G77" s="82" t="str">
        <f>IF(A77="","",男子申込一覧表!BU81)</f>
        <v/>
      </c>
      <c r="H77" s="82" t="str">
        <f>IF(A77="","",男子申込一覧表!BJ81)</f>
        <v/>
      </c>
    </row>
    <row r="78" spans="1:8" x14ac:dyDescent="0.15">
      <c r="A78" t="str">
        <f>IF(男子申込一覧表!J82="","",男子申込一覧表!AQ82)</f>
        <v/>
      </c>
      <c r="B78" s="82" t="str">
        <f>IF(A78="","",男子申込一覧表!BM82)</f>
        <v/>
      </c>
      <c r="C78" s="82" t="str">
        <f>IF(A78="","",男子申込一覧表!BN82)</f>
        <v/>
      </c>
      <c r="D78" s="82">
        <v>1</v>
      </c>
      <c r="E78" s="82" t="str">
        <f>IF(A78="","",男子申込一覧表!BO82)</f>
        <v/>
      </c>
      <c r="F78" s="82">
        <v>0</v>
      </c>
      <c r="G78" s="82" t="str">
        <f>IF(A78="","",男子申込一覧表!BU82)</f>
        <v/>
      </c>
      <c r="H78" s="82" t="str">
        <f>IF(A78="","",男子申込一覧表!BJ82)</f>
        <v/>
      </c>
    </row>
    <row r="79" spans="1:8" x14ac:dyDescent="0.15">
      <c r="A79" t="str">
        <f>IF(男子申込一覧表!J83="","",男子申込一覧表!AQ83)</f>
        <v/>
      </c>
      <c r="B79" s="82" t="str">
        <f>IF(A79="","",男子申込一覧表!BM83)</f>
        <v/>
      </c>
      <c r="C79" s="82" t="str">
        <f>IF(A79="","",男子申込一覧表!BN83)</f>
        <v/>
      </c>
      <c r="D79" s="82">
        <v>1</v>
      </c>
      <c r="E79" s="82" t="str">
        <f>IF(A79="","",男子申込一覧表!BO83)</f>
        <v/>
      </c>
      <c r="F79" s="82">
        <v>0</v>
      </c>
      <c r="G79" s="82" t="str">
        <f>IF(A79="","",男子申込一覧表!BU83)</f>
        <v/>
      </c>
      <c r="H79" s="82" t="str">
        <f>IF(A79="","",男子申込一覧表!BJ83)</f>
        <v/>
      </c>
    </row>
    <row r="80" spans="1:8" x14ac:dyDescent="0.15">
      <c r="A80" t="str">
        <f>IF(男子申込一覧表!J84="","",男子申込一覧表!AQ84)</f>
        <v/>
      </c>
      <c r="B80" s="82" t="str">
        <f>IF(A80="","",男子申込一覧表!BM84)</f>
        <v/>
      </c>
      <c r="C80" s="82" t="str">
        <f>IF(A80="","",男子申込一覧表!BN84)</f>
        <v/>
      </c>
      <c r="D80" s="82">
        <v>1</v>
      </c>
      <c r="E80" s="82" t="str">
        <f>IF(A80="","",男子申込一覧表!BO84)</f>
        <v/>
      </c>
      <c r="F80" s="82">
        <v>0</v>
      </c>
      <c r="G80" s="82" t="str">
        <f>IF(A80="","",男子申込一覧表!BU84)</f>
        <v/>
      </c>
      <c r="H80" s="82" t="str">
        <f>IF(A80="","",男子申込一覧表!BJ84)</f>
        <v/>
      </c>
    </row>
    <row r="81" spans="1:8" x14ac:dyDescent="0.15">
      <c r="A81" t="str">
        <f>IF(男子申込一覧表!J85="","",男子申込一覧表!AQ85)</f>
        <v/>
      </c>
      <c r="B81" s="82" t="str">
        <f>IF(A81="","",男子申込一覧表!BM85)</f>
        <v/>
      </c>
      <c r="C81" s="82" t="str">
        <f>IF(A81="","",男子申込一覧表!BN85)</f>
        <v/>
      </c>
      <c r="D81" s="82">
        <v>1</v>
      </c>
      <c r="E81" s="82" t="str">
        <f>IF(A81="","",男子申込一覧表!BO85)</f>
        <v/>
      </c>
      <c r="F81" s="82">
        <v>0</v>
      </c>
      <c r="G81" s="82" t="str">
        <f>IF(A81="","",男子申込一覧表!BU85)</f>
        <v/>
      </c>
      <c r="H81" s="82" t="str">
        <f>IF(A81="","",男子申込一覧表!BJ85)</f>
        <v/>
      </c>
    </row>
    <row r="82" spans="1:8" x14ac:dyDescent="0.15">
      <c r="A82" t="str">
        <f>IF(男子申込一覧表!J86="","",男子申込一覧表!AQ86)</f>
        <v/>
      </c>
      <c r="B82" s="82" t="str">
        <f>IF(A82="","",男子申込一覧表!BM86)</f>
        <v/>
      </c>
      <c r="C82" s="82" t="str">
        <f>IF(A82="","",男子申込一覧表!BN86)</f>
        <v/>
      </c>
      <c r="D82" s="82">
        <v>1</v>
      </c>
      <c r="E82" s="82" t="str">
        <f>IF(A82="","",男子申込一覧表!BO86)</f>
        <v/>
      </c>
      <c r="F82" s="82">
        <v>0</v>
      </c>
      <c r="G82" s="82" t="str">
        <f>IF(A82="","",男子申込一覧表!BU86)</f>
        <v/>
      </c>
      <c r="H82" s="82" t="str">
        <f>IF(A82="","",男子申込一覧表!BJ86)</f>
        <v/>
      </c>
    </row>
    <row r="83" spans="1:8" x14ac:dyDescent="0.15">
      <c r="A83" t="str">
        <f>IF(男子申込一覧表!J87="","",男子申込一覧表!AQ87)</f>
        <v/>
      </c>
      <c r="B83" s="82" t="str">
        <f>IF(A83="","",男子申込一覧表!BM87)</f>
        <v/>
      </c>
      <c r="C83" s="82" t="str">
        <f>IF(A83="","",男子申込一覧表!BN87)</f>
        <v/>
      </c>
      <c r="D83" s="82">
        <v>1</v>
      </c>
      <c r="E83" s="82" t="str">
        <f>IF(A83="","",男子申込一覧表!BO87)</f>
        <v/>
      </c>
      <c r="F83" s="82">
        <v>0</v>
      </c>
      <c r="G83" s="82" t="str">
        <f>IF(A83="","",男子申込一覧表!BU87)</f>
        <v/>
      </c>
      <c r="H83" s="82" t="str">
        <f>IF(A83="","",男子申込一覧表!BJ87)</f>
        <v/>
      </c>
    </row>
    <row r="84" spans="1:8" x14ac:dyDescent="0.15">
      <c r="A84" t="str">
        <f>IF(男子申込一覧表!J88="","",男子申込一覧表!AQ88)</f>
        <v/>
      </c>
      <c r="B84" s="82" t="str">
        <f>IF(A84="","",男子申込一覧表!BM88)</f>
        <v/>
      </c>
      <c r="C84" s="82" t="str">
        <f>IF(A84="","",男子申込一覧表!BN88)</f>
        <v/>
      </c>
      <c r="D84" s="82">
        <v>1</v>
      </c>
      <c r="E84" s="82" t="str">
        <f>IF(A84="","",男子申込一覧表!BO88)</f>
        <v/>
      </c>
      <c r="F84" s="82">
        <v>0</v>
      </c>
      <c r="G84" s="82" t="str">
        <f>IF(A84="","",男子申込一覧表!BU88)</f>
        <v/>
      </c>
      <c r="H84" s="82" t="str">
        <f>IF(A84="","",男子申込一覧表!BJ88)</f>
        <v/>
      </c>
    </row>
    <row r="85" spans="1:8" x14ac:dyDescent="0.15">
      <c r="A85" t="str">
        <f>IF(男子申込一覧表!J89="","",男子申込一覧表!AQ89)</f>
        <v/>
      </c>
      <c r="B85" s="82" t="str">
        <f>IF(A85="","",男子申込一覧表!BM89)</f>
        <v/>
      </c>
      <c r="C85" s="82" t="str">
        <f>IF(A85="","",男子申込一覧表!BN89)</f>
        <v/>
      </c>
      <c r="D85" s="82">
        <v>1</v>
      </c>
      <c r="E85" s="82" t="str">
        <f>IF(A85="","",男子申込一覧表!BO89)</f>
        <v/>
      </c>
      <c r="F85" s="82">
        <v>0</v>
      </c>
      <c r="G85" s="82" t="str">
        <f>IF(A85="","",男子申込一覧表!BU89)</f>
        <v/>
      </c>
      <c r="H85" s="82" t="str">
        <f>IF(A85="","",男子申込一覧表!BJ89)</f>
        <v/>
      </c>
    </row>
    <row r="86" spans="1:8" x14ac:dyDescent="0.15">
      <c r="A86" t="str">
        <f>IF(男子申込一覧表!J90="","",男子申込一覧表!AQ90)</f>
        <v/>
      </c>
      <c r="B86" s="82" t="str">
        <f>IF(A86="","",男子申込一覧表!BM90)</f>
        <v/>
      </c>
      <c r="C86" s="82" t="str">
        <f>IF(A86="","",男子申込一覧表!BN90)</f>
        <v/>
      </c>
      <c r="D86" s="82">
        <v>1</v>
      </c>
      <c r="E86" s="82" t="str">
        <f>IF(A86="","",男子申込一覧表!BO90)</f>
        <v/>
      </c>
      <c r="F86" s="82">
        <v>0</v>
      </c>
      <c r="G86" s="82" t="str">
        <f>IF(A86="","",男子申込一覧表!BU90)</f>
        <v/>
      </c>
      <c r="H86" s="82" t="str">
        <f>IF(A86="","",男子申込一覧表!BJ90)</f>
        <v/>
      </c>
    </row>
    <row r="87" spans="1:8" x14ac:dyDescent="0.15">
      <c r="A87" t="str">
        <f>IF(男子申込一覧表!J91="","",男子申込一覧表!AQ91)</f>
        <v/>
      </c>
      <c r="B87" s="82" t="str">
        <f>IF(A87="","",男子申込一覧表!BM91)</f>
        <v/>
      </c>
      <c r="C87" s="82" t="str">
        <f>IF(A87="","",男子申込一覧表!BN91)</f>
        <v/>
      </c>
      <c r="D87" s="82">
        <v>1</v>
      </c>
      <c r="E87" s="82" t="str">
        <f>IF(A87="","",男子申込一覧表!BO91)</f>
        <v/>
      </c>
      <c r="F87" s="82">
        <v>0</v>
      </c>
      <c r="G87" s="82" t="str">
        <f>IF(A87="","",男子申込一覧表!BU91)</f>
        <v/>
      </c>
      <c r="H87" s="82" t="str">
        <f>IF(A87="","",男子申込一覧表!BJ91)</f>
        <v/>
      </c>
    </row>
    <row r="88" spans="1:8" x14ac:dyDescent="0.15">
      <c r="A88" t="str">
        <f>IF(男子申込一覧表!J92="","",男子申込一覧表!AQ92)</f>
        <v/>
      </c>
      <c r="B88" s="82" t="str">
        <f>IF(A88="","",男子申込一覧表!BM92)</f>
        <v/>
      </c>
      <c r="C88" s="82" t="str">
        <f>IF(A88="","",男子申込一覧表!BN92)</f>
        <v/>
      </c>
      <c r="D88" s="82">
        <v>1</v>
      </c>
      <c r="E88" s="82" t="str">
        <f>IF(A88="","",男子申込一覧表!BO92)</f>
        <v/>
      </c>
      <c r="F88" s="82">
        <v>0</v>
      </c>
      <c r="G88" s="82" t="str">
        <f>IF(A88="","",男子申込一覧表!BU92)</f>
        <v/>
      </c>
      <c r="H88" s="82" t="str">
        <f>IF(A88="","",男子申込一覧表!BJ92)</f>
        <v/>
      </c>
    </row>
    <row r="89" spans="1:8" x14ac:dyDescent="0.15">
      <c r="A89" t="str">
        <f>IF(男子申込一覧表!J93="","",男子申込一覧表!AQ93)</f>
        <v/>
      </c>
      <c r="B89" s="82" t="str">
        <f>IF(A89="","",男子申込一覧表!BM93)</f>
        <v/>
      </c>
      <c r="C89" s="82" t="str">
        <f>IF(A89="","",男子申込一覧表!BN93)</f>
        <v/>
      </c>
      <c r="D89" s="82">
        <v>1</v>
      </c>
      <c r="E89" s="82" t="str">
        <f>IF(A89="","",男子申込一覧表!BO93)</f>
        <v/>
      </c>
      <c r="F89" s="82">
        <v>0</v>
      </c>
      <c r="G89" s="82" t="str">
        <f>IF(A89="","",男子申込一覧表!BU93)</f>
        <v/>
      </c>
      <c r="H89" s="82" t="str">
        <f>IF(A89="","",男子申込一覧表!BJ93)</f>
        <v/>
      </c>
    </row>
    <row r="90" spans="1:8" x14ac:dyDescent="0.15">
      <c r="A90" t="str">
        <f>IF(男子申込一覧表!J94="","",男子申込一覧表!AQ94)</f>
        <v/>
      </c>
      <c r="B90" s="82" t="str">
        <f>IF(A90="","",男子申込一覧表!BM94)</f>
        <v/>
      </c>
      <c r="C90" s="82" t="str">
        <f>IF(A90="","",男子申込一覧表!BN94)</f>
        <v/>
      </c>
      <c r="D90" s="82">
        <v>1</v>
      </c>
      <c r="E90" s="82" t="str">
        <f>IF(A90="","",男子申込一覧表!BO94)</f>
        <v/>
      </c>
      <c r="F90" s="82">
        <v>0</v>
      </c>
      <c r="G90" s="82" t="str">
        <f>IF(A90="","",男子申込一覧表!BU94)</f>
        <v/>
      </c>
      <c r="H90" s="82" t="str">
        <f>IF(A90="","",男子申込一覧表!BJ94)</f>
        <v/>
      </c>
    </row>
    <row r="91" spans="1:8" x14ac:dyDescent="0.15">
      <c r="A91" t="str">
        <f>IF(男子申込一覧表!J95="","",男子申込一覧表!AQ95)</f>
        <v/>
      </c>
      <c r="B91" s="82" t="str">
        <f>IF(A91="","",男子申込一覧表!BM95)</f>
        <v/>
      </c>
      <c r="C91" s="82" t="str">
        <f>IF(A91="","",男子申込一覧表!BN95)</f>
        <v/>
      </c>
      <c r="D91" s="82">
        <v>1</v>
      </c>
      <c r="E91" s="82" t="str">
        <f>IF(A91="","",男子申込一覧表!BO95)</f>
        <v/>
      </c>
      <c r="F91" s="82">
        <v>0</v>
      </c>
      <c r="G91" s="82" t="str">
        <f>IF(A91="","",男子申込一覧表!BU95)</f>
        <v/>
      </c>
      <c r="H91" s="82" t="str">
        <f>IF(A91="","",男子申込一覧表!BJ95)</f>
        <v/>
      </c>
    </row>
    <row r="92" spans="1:8" x14ac:dyDescent="0.15">
      <c r="A92" t="str">
        <f>IF(男子申込一覧表!J96="","",男子申込一覧表!AQ96)</f>
        <v/>
      </c>
      <c r="B92" s="82" t="str">
        <f>IF(A92="","",男子申込一覧表!BM96)</f>
        <v/>
      </c>
      <c r="C92" s="82" t="str">
        <f>IF(A92="","",男子申込一覧表!BN96)</f>
        <v/>
      </c>
      <c r="D92" s="82">
        <v>1</v>
      </c>
      <c r="E92" s="82" t="str">
        <f>IF(A92="","",男子申込一覧表!BO96)</f>
        <v/>
      </c>
      <c r="F92" s="82">
        <v>0</v>
      </c>
      <c r="G92" s="82" t="str">
        <f>IF(A92="","",男子申込一覧表!BU96)</f>
        <v/>
      </c>
      <c r="H92" s="82" t="str">
        <f>IF(A92="","",男子申込一覧表!BJ96)</f>
        <v/>
      </c>
    </row>
    <row r="93" spans="1:8" x14ac:dyDescent="0.15">
      <c r="A93" t="str">
        <f>IF(男子申込一覧表!J97="","",男子申込一覧表!AQ97)</f>
        <v/>
      </c>
      <c r="B93" s="82" t="str">
        <f>IF(A93="","",男子申込一覧表!BM97)</f>
        <v/>
      </c>
      <c r="C93" s="82" t="str">
        <f>IF(A93="","",男子申込一覧表!BN97)</f>
        <v/>
      </c>
      <c r="D93" s="82">
        <v>1</v>
      </c>
      <c r="E93" s="82" t="str">
        <f>IF(A93="","",男子申込一覧表!BO97)</f>
        <v/>
      </c>
      <c r="F93" s="82">
        <v>0</v>
      </c>
      <c r="G93" s="82" t="str">
        <f>IF(A93="","",男子申込一覧表!BU97)</f>
        <v/>
      </c>
      <c r="H93" s="82" t="str">
        <f>IF(A93="","",男子申込一覧表!BJ97)</f>
        <v/>
      </c>
    </row>
    <row r="94" spans="1:8" x14ac:dyDescent="0.15">
      <c r="A94" t="str">
        <f>IF(男子申込一覧表!J98="","",男子申込一覧表!AQ98)</f>
        <v/>
      </c>
      <c r="B94" s="82" t="str">
        <f>IF(A94="","",男子申込一覧表!BM98)</f>
        <v/>
      </c>
      <c r="C94" s="82" t="str">
        <f>IF(A94="","",男子申込一覧表!BN98)</f>
        <v/>
      </c>
      <c r="D94" s="82">
        <v>1</v>
      </c>
      <c r="E94" s="82" t="str">
        <f>IF(A94="","",男子申込一覧表!BO98)</f>
        <v/>
      </c>
      <c r="F94" s="82">
        <v>0</v>
      </c>
      <c r="G94" s="82" t="str">
        <f>IF(A94="","",男子申込一覧表!BU98)</f>
        <v/>
      </c>
      <c r="H94" s="82" t="str">
        <f>IF(A94="","",男子申込一覧表!BJ98)</f>
        <v/>
      </c>
    </row>
    <row r="95" spans="1:8" x14ac:dyDescent="0.15">
      <c r="A95" t="str">
        <f>IF(男子申込一覧表!J99="","",男子申込一覧表!AQ99)</f>
        <v/>
      </c>
      <c r="B95" s="82" t="str">
        <f>IF(A95="","",男子申込一覧表!BM99)</f>
        <v/>
      </c>
      <c r="C95" s="82" t="str">
        <f>IF(A95="","",男子申込一覧表!BN99)</f>
        <v/>
      </c>
      <c r="D95" s="82">
        <v>1</v>
      </c>
      <c r="E95" s="82" t="str">
        <f>IF(A95="","",男子申込一覧表!BO99)</f>
        <v/>
      </c>
      <c r="F95" s="82">
        <v>0</v>
      </c>
      <c r="G95" s="82" t="str">
        <f>IF(A95="","",男子申込一覧表!BU99)</f>
        <v/>
      </c>
      <c r="H95" s="82" t="str">
        <f>IF(A95="","",男子申込一覧表!BJ99)</f>
        <v/>
      </c>
    </row>
    <row r="96" spans="1:8" x14ac:dyDescent="0.15">
      <c r="A96" t="str">
        <f>IF(男子申込一覧表!J100="","",男子申込一覧表!AQ100)</f>
        <v/>
      </c>
      <c r="B96" s="82" t="str">
        <f>IF(A96="","",男子申込一覧表!BM100)</f>
        <v/>
      </c>
      <c r="C96" s="82" t="str">
        <f>IF(A96="","",男子申込一覧表!BN100)</f>
        <v/>
      </c>
      <c r="D96" s="82">
        <v>1</v>
      </c>
      <c r="E96" s="82" t="str">
        <f>IF(A96="","",男子申込一覧表!BO100)</f>
        <v/>
      </c>
      <c r="F96" s="82">
        <v>0</v>
      </c>
      <c r="G96" s="82" t="str">
        <f>IF(A96="","",男子申込一覧表!BU100)</f>
        <v/>
      </c>
      <c r="H96" s="82" t="str">
        <f>IF(A96="","",男子申込一覧表!BJ100)</f>
        <v/>
      </c>
    </row>
    <row r="97" spans="1:8" x14ac:dyDescent="0.15">
      <c r="A97" t="str">
        <f>IF(男子申込一覧表!J101="","",男子申込一覧表!AQ101)</f>
        <v/>
      </c>
      <c r="B97" s="82" t="str">
        <f>IF(A97="","",男子申込一覧表!BM101)</f>
        <v/>
      </c>
      <c r="C97" s="82" t="str">
        <f>IF(A97="","",男子申込一覧表!BN101)</f>
        <v/>
      </c>
      <c r="D97" s="82">
        <v>1</v>
      </c>
      <c r="E97" s="82" t="str">
        <f>IF(A97="","",男子申込一覧表!BO101)</f>
        <v/>
      </c>
      <c r="F97" s="82">
        <v>0</v>
      </c>
      <c r="G97" s="82" t="str">
        <f>IF(A97="","",男子申込一覧表!BU101)</f>
        <v/>
      </c>
      <c r="H97" s="82" t="str">
        <f>IF(A97="","",男子申込一覧表!BJ101)</f>
        <v/>
      </c>
    </row>
    <row r="98" spans="1:8" x14ac:dyDescent="0.15">
      <c r="A98" t="str">
        <f>IF(男子申込一覧表!J102="","",男子申込一覧表!AQ102)</f>
        <v/>
      </c>
      <c r="B98" s="82" t="str">
        <f>IF(A98="","",男子申込一覧表!BM102)</f>
        <v/>
      </c>
      <c r="C98" s="82" t="str">
        <f>IF(A98="","",男子申込一覧表!BN102)</f>
        <v/>
      </c>
      <c r="D98" s="82">
        <v>1</v>
      </c>
      <c r="E98" s="82" t="str">
        <f>IF(A98="","",男子申込一覧表!BO102)</f>
        <v/>
      </c>
      <c r="F98" s="82">
        <v>0</v>
      </c>
      <c r="G98" s="82" t="str">
        <f>IF(A98="","",男子申込一覧表!BU102)</f>
        <v/>
      </c>
      <c r="H98" s="82" t="str">
        <f>IF(A98="","",男子申込一覧表!BJ102)</f>
        <v/>
      </c>
    </row>
    <row r="99" spans="1:8" x14ac:dyDescent="0.15">
      <c r="A99" t="str">
        <f>IF(男子申込一覧表!J103="","",男子申込一覧表!AQ103)</f>
        <v/>
      </c>
      <c r="B99" s="82" t="str">
        <f>IF(A99="","",男子申込一覧表!BM103)</f>
        <v/>
      </c>
      <c r="C99" s="82" t="str">
        <f>IF(A99="","",男子申込一覧表!BN103)</f>
        <v/>
      </c>
      <c r="D99" s="82">
        <v>1</v>
      </c>
      <c r="E99" s="82" t="str">
        <f>IF(A99="","",男子申込一覧表!BO103)</f>
        <v/>
      </c>
      <c r="F99" s="82">
        <v>0</v>
      </c>
      <c r="G99" s="82" t="str">
        <f>IF(A99="","",男子申込一覧表!BU103)</f>
        <v/>
      </c>
      <c r="H99" s="82" t="str">
        <f>IF(A99="","",男子申込一覧表!BJ103)</f>
        <v/>
      </c>
    </row>
    <row r="100" spans="1:8" x14ac:dyDescent="0.15">
      <c r="A100" t="str">
        <f>IF(男子申込一覧表!J104="","",男子申込一覧表!AQ104)</f>
        <v/>
      </c>
      <c r="B100" s="82" t="str">
        <f>IF(A100="","",男子申込一覧表!BM104)</f>
        <v/>
      </c>
      <c r="C100" s="82" t="str">
        <f>IF(A100="","",男子申込一覧表!BN104)</f>
        <v/>
      </c>
      <c r="D100" s="82">
        <v>1</v>
      </c>
      <c r="E100" s="82" t="str">
        <f>IF(A100="","",男子申込一覧表!BO104)</f>
        <v/>
      </c>
      <c r="F100" s="82">
        <v>0</v>
      </c>
      <c r="G100" s="82" t="str">
        <f>IF(A100="","",男子申込一覧表!BU104)</f>
        <v/>
      </c>
      <c r="H100" s="82" t="str">
        <f>IF(A100="","",男子申込一覧表!BJ104)</f>
        <v/>
      </c>
    </row>
    <row r="101" spans="1:8" x14ac:dyDescent="0.15">
      <c r="A101" s="79" t="str">
        <f>IF(男子申込一覧表!J105="","",男子申込一覧表!AQ105)</f>
        <v/>
      </c>
      <c r="B101" s="79" t="str">
        <f>IF(A101="","",男子申込一覧表!BM105)</f>
        <v/>
      </c>
      <c r="C101" s="79" t="str">
        <f>IF(A101="","",男子申込一覧表!BN105)</f>
        <v/>
      </c>
      <c r="D101" s="79">
        <v>1</v>
      </c>
      <c r="E101" s="79" t="str">
        <f>IF(A101="","",男子申込一覧表!BO105)</f>
        <v/>
      </c>
      <c r="F101" s="79">
        <v>0</v>
      </c>
      <c r="G101" s="79" t="str">
        <f>IF(A101="","",男子申込一覧表!BU105)</f>
        <v/>
      </c>
      <c r="H101" s="79" t="str">
        <f>IF(A101="","",男子申込一覧表!BJ105)</f>
        <v/>
      </c>
    </row>
    <row r="102" spans="1:8" x14ac:dyDescent="0.15">
      <c r="B102" s="82" t="str">
        <f>IF(A102="","",男子申込一覧表!BM106)</f>
        <v/>
      </c>
      <c r="C102" s="82" t="str">
        <f>IF(A102="","",男子申込一覧表!BN106)</f>
        <v/>
      </c>
      <c r="D102" s="82" t="str">
        <f>IF(A102="","",男子申込一覧表!AW106)</f>
        <v/>
      </c>
      <c r="E102" s="82" t="str">
        <f>IF(A102="","",男子申込一覧表!BH106)</f>
        <v/>
      </c>
      <c r="F102" s="82"/>
      <c r="G102" s="82" t="str">
        <f>IF(A102="","",男子申込一覧表!BU106)</f>
        <v/>
      </c>
      <c r="H102" s="82" t="str">
        <f>IF(A102="","",男子申込一覧表!BJ106)</f>
        <v/>
      </c>
    </row>
    <row r="103" spans="1:8" x14ac:dyDescent="0.15">
      <c r="A103" s="79"/>
      <c r="B103" s="79" t="str">
        <f>IF(A103="","",男子申込一覧表!BM107)</f>
        <v/>
      </c>
      <c r="C103" s="79" t="str">
        <f>IF(A103="","",男子申込一覧表!BN107)</f>
        <v/>
      </c>
      <c r="D103" s="79" t="str">
        <f>IF(A103="","",男子申込一覧表!AW107)</f>
        <v/>
      </c>
      <c r="E103" s="79" t="str">
        <f>IF(A103="","",男子申込一覧表!BH107)</f>
        <v/>
      </c>
      <c r="F103" s="79"/>
      <c r="G103" s="79" t="str">
        <f>IF(A103="","",男子申込一覧表!BU107)</f>
        <v/>
      </c>
      <c r="H103" s="79" t="str">
        <f>IF(A103="","",男子申込一覧表!BJ107)</f>
        <v/>
      </c>
    </row>
    <row r="104" spans="1:8" x14ac:dyDescent="0.15">
      <c r="A104" s="106" t="str">
        <f>IF(女子申込一覧表!J108="","",女子申込一覧表!AQ108)</f>
        <v/>
      </c>
      <c r="B104" s="106" t="str">
        <f>IF(A104="","",女子申込一覧表!BM108)</f>
        <v/>
      </c>
      <c r="C104" s="106" t="str">
        <f>IF(A104="","",女子申込一覧表!BN108)</f>
        <v/>
      </c>
      <c r="D104" s="106">
        <v>1</v>
      </c>
      <c r="E104" s="106" t="str">
        <f>IF(A104="","",女子申込一覧表!BO108)</f>
        <v/>
      </c>
      <c r="F104" s="106">
        <v>5</v>
      </c>
      <c r="G104" s="106" t="str">
        <f>IF(A104="","",女子申込一覧表!BU108)</f>
        <v/>
      </c>
      <c r="H104" s="106" t="str">
        <f>IF(A104="","",女子申込一覧表!BJ108)</f>
        <v/>
      </c>
    </row>
    <row r="105" spans="1:8" x14ac:dyDescent="0.15">
      <c r="A105" s="82" t="str">
        <f>IF(女子申込一覧表!J109="","",女子申込一覧表!AQ109)</f>
        <v/>
      </c>
      <c r="B105" s="82" t="str">
        <f>IF(A105="","",女子申込一覧表!BM109)</f>
        <v/>
      </c>
      <c r="C105" s="82" t="str">
        <f>IF(A105="","",女子申込一覧表!BN109)</f>
        <v/>
      </c>
      <c r="D105" s="82">
        <v>1</v>
      </c>
      <c r="E105" s="82" t="str">
        <f>IF(A105="","",女子申込一覧表!BO109)</f>
        <v/>
      </c>
      <c r="F105" s="82">
        <v>5</v>
      </c>
      <c r="G105" s="82" t="str">
        <f>IF(A105="","",女子申込一覧表!BU109)</f>
        <v/>
      </c>
      <c r="H105" s="82" t="str">
        <f>IF(A105="","",女子申込一覧表!BJ109)</f>
        <v/>
      </c>
    </row>
    <row r="106" spans="1:8" x14ac:dyDescent="0.15">
      <c r="A106" s="82" t="str">
        <f>IF(女子申込一覧表!J110="","",女子申込一覧表!AQ110)</f>
        <v/>
      </c>
      <c r="B106" s="82" t="str">
        <f>IF(A106="","",女子申込一覧表!BM110)</f>
        <v/>
      </c>
      <c r="C106" s="82" t="str">
        <f>IF(A106="","",女子申込一覧表!BN110)</f>
        <v/>
      </c>
      <c r="D106" s="82">
        <v>1</v>
      </c>
      <c r="E106" s="82" t="str">
        <f>IF(A106="","",女子申込一覧表!BO110)</f>
        <v/>
      </c>
      <c r="F106" s="82">
        <v>5</v>
      </c>
      <c r="G106" s="82" t="str">
        <f>IF(A106="","",女子申込一覧表!BU110)</f>
        <v/>
      </c>
      <c r="H106" s="82" t="str">
        <f>IF(A106="","",女子申込一覧表!BJ110)</f>
        <v/>
      </c>
    </row>
    <row r="107" spans="1:8" x14ac:dyDescent="0.15">
      <c r="A107" s="82" t="str">
        <f>IF(女子申込一覧表!J111="","",女子申込一覧表!AQ111)</f>
        <v/>
      </c>
      <c r="B107" s="82" t="str">
        <f>IF(A107="","",女子申込一覧表!BM111)</f>
        <v/>
      </c>
      <c r="C107" s="82" t="str">
        <f>IF(A107="","",女子申込一覧表!BN111)</f>
        <v/>
      </c>
      <c r="D107" s="82">
        <v>1</v>
      </c>
      <c r="E107" s="82" t="str">
        <f>IF(A107="","",女子申込一覧表!BO111)</f>
        <v/>
      </c>
      <c r="F107" s="82">
        <v>5</v>
      </c>
      <c r="G107" s="82" t="str">
        <f>IF(A107="","",女子申込一覧表!BU111)</f>
        <v/>
      </c>
      <c r="H107" s="82" t="str">
        <f>IF(A107="","",女子申込一覧表!BJ111)</f>
        <v/>
      </c>
    </row>
    <row r="108" spans="1:8" x14ac:dyDescent="0.15">
      <c r="A108" s="82" t="str">
        <f>IF(女子申込一覧表!J112="","",女子申込一覧表!AQ112)</f>
        <v/>
      </c>
      <c r="B108" s="82" t="str">
        <f>IF(A108="","",女子申込一覧表!BM112)</f>
        <v/>
      </c>
      <c r="C108" s="82" t="str">
        <f>IF(A108="","",女子申込一覧表!BN112)</f>
        <v/>
      </c>
      <c r="D108" s="82">
        <v>1</v>
      </c>
      <c r="E108" s="82" t="str">
        <f>IF(A108="","",女子申込一覧表!BO112)</f>
        <v/>
      </c>
      <c r="F108" s="82">
        <v>5</v>
      </c>
      <c r="G108" s="82" t="str">
        <f>IF(A108="","",女子申込一覧表!BU112)</f>
        <v/>
      </c>
      <c r="H108" s="82" t="str">
        <f>IF(A108="","",女子申込一覧表!BJ112)</f>
        <v/>
      </c>
    </row>
    <row r="109" spans="1:8" x14ac:dyDescent="0.15">
      <c r="A109" s="82" t="str">
        <f>IF(女子申込一覧表!J113="","",女子申込一覧表!AQ113)</f>
        <v/>
      </c>
      <c r="B109" s="82" t="str">
        <f>IF(A109="","",女子申込一覧表!BM113)</f>
        <v/>
      </c>
      <c r="C109" s="82" t="str">
        <f>IF(A109="","",女子申込一覧表!BN113)</f>
        <v/>
      </c>
      <c r="D109" s="82">
        <v>1</v>
      </c>
      <c r="E109" s="82" t="str">
        <f>IF(A109="","",女子申込一覧表!BO113)</f>
        <v/>
      </c>
      <c r="F109" s="82">
        <v>5</v>
      </c>
      <c r="G109" s="82" t="str">
        <f>IF(A109="","",女子申込一覧表!BU113)</f>
        <v/>
      </c>
      <c r="H109" s="82" t="str">
        <f>IF(A109="","",女子申込一覧表!BJ113)</f>
        <v/>
      </c>
    </row>
    <row r="110" spans="1:8" x14ac:dyDescent="0.15">
      <c r="A110" s="82" t="str">
        <f>IF(女子申込一覧表!J114="","",女子申込一覧表!AQ114)</f>
        <v/>
      </c>
      <c r="B110" s="82" t="str">
        <f>IF(A110="","",女子申込一覧表!BM114)</f>
        <v/>
      </c>
      <c r="C110" s="82" t="str">
        <f>IF(A110="","",女子申込一覧表!BN114)</f>
        <v/>
      </c>
      <c r="D110" s="82">
        <v>1</v>
      </c>
      <c r="E110" s="82" t="str">
        <f>IF(A110="","",女子申込一覧表!BO114)</f>
        <v/>
      </c>
      <c r="F110" s="82">
        <v>5</v>
      </c>
      <c r="G110" s="82" t="str">
        <f>IF(A110="","",女子申込一覧表!BU114)</f>
        <v/>
      </c>
      <c r="H110" s="82" t="str">
        <f>IF(A110="","",女子申込一覧表!BJ114)</f>
        <v/>
      </c>
    </row>
    <row r="111" spans="1:8" x14ac:dyDescent="0.15">
      <c r="A111" s="82" t="str">
        <f>IF(女子申込一覧表!J115="","",女子申込一覧表!AQ115)</f>
        <v/>
      </c>
      <c r="B111" s="82" t="str">
        <f>IF(A111="","",女子申込一覧表!BM115)</f>
        <v/>
      </c>
      <c r="C111" s="82" t="str">
        <f>IF(A111="","",女子申込一覧表!BN115)</f>
        <v/>
      </c>
      <c r="D111" s="82">
        <v>1</v>
      </c>
      <c r="E111" s="82" t="str">
        <f>IF(A111="","",女子申込一覧表!BO115)</f>
        <v/>
      </c>
      <c r="F111" s="82">
        <v>5</v>
      </c>
      <c r="G111" s="82" t="str">
        <f>IF(A111="","",女子申込一覧表!BU115)</f>
        <v/>
      </c>
      <c r="H111" s="82" t="str">
        <f>IF(A111="","",女子申込一覧表!BJ115)</f>
        <v/>
      </c>
    </row>
    <row r="112" spans="1:8" x14ac:dyDescent="0.15">
      <c r="A112" s="82" t="str">
        <f>IF(女子申込一覧表!J116="","",女子申込一覧表!AQ116)</f>
        <v/>
      </c>
      <c r="B112" s="82" t="str">
        <f>IF(A112="","",女子申込一覧表!BM116)</f>
        <v/>
      </c>
      <c r="C112" s="82" t="str">
        <f>IF(A112="","",女子申込一覧表!BN116)</f>
        <v/>
      </c>
      <c r="D112" s="82">
        <v>1</v>
      </c>
      <c r="E112" s="82" t="str">
        <f>IF(A112="","",女子申込一覧表!BO116)</f>
        <v/>
      </c>
      <c r="F112" s="82">
        <v>5</v>
      </c>
      <c r="G112" s="82" t="str">
        <f>IF(A112="","",女子申込一覧表!BU116)</f>
        <v/>
      </c>
      <c r="H112" s="82" t="str">
        <f>IF(A112="","",女子申込一覧表!BJ116)</f>
        <v/>
      </c>
    </row>
    <row r="113" spans="1:8" x14ac:dyDescent="0.15">
      <c r="A113" s="82" t="str">
        <f>IF(女子申込一覧表!J117="","",女子申込一覧表!AQ117)</f>
        <v/>
      </c>
      <c r="B113" s="82" t="str">
        <f>IF(A113="","",女子申込一覧表!BM117)</f>
        <v/>
      </c>
      <c r="C113" s="82" t="str">
        <f>IF(A113="","",女子申込一覧表!BN117)</f>
        <v/>
      </c>
      <c r="D113" s="82">
        <v>1</v>
      </c>
      <c r="E113" s="82" t="str">
        <f>IF(A113="","",女子申込一覧表!BO117)</f>
        <v/>
      </c>
      <c r="F113" s="82">
        <v>5</v>
      </c>
      <c r="G113" s="82" t="str">
        <f>IF(A113="","",女子申込一覧表!BU117)</f>
        <v/>
      </c>
      <c r="H113" s="82" t="str">
        <f>IF(A113="","",女子申込一覧表!BJ117)</f>
        <v/>
      </c>
    </row>
    <row r="114" spans="1:8" x14ac:dyDescent="0.15">
      <c r="A114" s="82" t="str">
        <f>IF(女子申込一覧表!J118="","",女子申込一覧表!AQ118)</f>
        <v/>
      </c>
      <c r="B114" s="82" t="str">
        <f>IF(A114="","",女子申込一覧表!BM118)</f>
        <v/>
      </c>
      <c r="C114" s="82" t="str">
        <f>IF(A114="","",女子申込一覧表!BN118)</f>
        <v/>
      </c>
      <c r="D114" s="82">
        <v>1</v>
      </c>
      <c r="E114" s="82" t="str">
        <f>IF(A114="","",女子申込一覧表!BO118)</f>
        <v/>
      </c>
      <c r="F114" s="82">
        <v>5</v>
      </c>
      <c r="G114" s="82" t="str">
        <f>IF(A114="","",女子申込一覧表!BU118)</f>
        <v/>
      </c>
      <c r="H114" s="82" t="str">
        <f>IF(A114="","",女子申込一覧表!BJ118)</f>
        <v/>
      </c>
    </row>
    <row r="115" spans="1:8" x14ac:dyDescent="0.15">
      <c r="A115" s="82" t="str">
        <f>IF(女子申込一覧表!J119="","",女子申込一覧表!AQ119)</f>
        <v/>
      </c>
      <c r="B115" s="82" t="str">
        <f>IF(A115="","",女子申込一覧表!BM119)</f>
        <v/>
      </c>
      <c r="C115" s="82" t="str">
        <f>IF(A115="","",女子申込一覧表!BN119)</f>
        <v/>
      </c>
      <c r="D115" s="82">
        <v>1</v>
      </c>
      <c r="E115" s="82" t="str">
        <f>IF(A115="","",女子申込一覧表!BO119)</f>
        <v/>
      </c>
      <c r="F115" s="82">
        <v>5</v>
      </c>
      <c r="G115" s="82" t="str">
        <f>IF(A115="","",女子申込一覧表!BU119)</f>
        <v/>
      </c>
      <c r="H115" s="82" t="str">
        <f>IF(A115="","",女子申込一覧表!BJ119)</f>
        <v/>
      </c>
    </row>
    <row r="116" spans="1:8" x14ac:dyDescent="0.15">
      <c r="A116" s="82" t="str">
        <f>IF(女子申込一覧表!J120="","",女子申込一覧表!AQ120)</f>
        <v/>
      </c>
      <c r="B116" s="82" t="str">
        <f>IF(A116="","",女子申込一覧表!BM120)</f>
        <v/>
      </c>
      <c r="C116" s="82" t="str">
        <f>IF(A116="","",女子申込一覧表!BN120)</f>
        <v/>
      </c>
      <c r="D116" s="82">
        <v>1</v>
      </c>
      <c r="E116" s="82" t="str">
        <f>IF(A116="","",女子申込一覧表!BO120)</f>
        <v/>
      </c>
      <c r="F116" s="82">
        <v>5</v>
      </c>
      <c r="G116" s="82" t="str">
        <f>IF(A116="","",女子申込一覧表!BU120)</f>
        <v/>
      </c>
      <c r="H116" s="82" t="str">
        <f>IF(A116="","",女子申込一覧表!BJ120)</f>
        <v/>
      </c>
    </row>
    <row r="117" spans="1:8" x14ac:dyDescent="0.15">
      <c r="A117" s="82" t="str">
        <f>IF(女子申込一覧表!J121="","",女子申込一覧表!AQ121)</f>
        <v/>
      </c>
      <c r="B117" s="82" t="str">
        <f>IF(A117="","",女子申込一覧表!BM121)</f>
        <v/>
      </c>
      <c r="C117" s="82" t="str">
        <f>IF(A117="","",女子申込一覧表!BN121)</f>
        <v/>
      </c>
      <c r="D117" s="82">
        <v>1</v>
      </c>
      <c r="E117" s="82" t="str">
        <f>IF(A117="","",女子申込一覧表!BO121)</f>
        <v/>
      </c>
      <c r="F117" s="82">
        <v>5</v>
      </c>
      <c r="G117" s="82" t="str">
        <f>IF(A117="","",女子申込一覧表!BU121)</f>
        <v/>
      </c>
      <c r="H117" s="82" t="str">
        <f>IF(A117="","",女子申込一覧表!BJ121)</f>
        <v/>
      </c>
    </row>
    <row r="118" spans="1:8" x14ac:dyDescent="0.15">
      <c r="A118" s="82" t="str">
        <f>IF(女子申込一覧表!J122="","",女子申込一覧表!AQ122)</f>
        <v/>
      </c>
      <c r="B118" s="82" t="str">
        <f>IF(A118="","",女子申込一覧表!BM122)</f>
        <v/>
      </c>
      <c r="C118" s="82" t="str">
        <f>IF(A118="","",女子申込一覧表!BN122)</f>
        <v/>
      </c>
      <c r="D118" s="82">
        <v>1</v>
      </c>
      <c r="E118" s="82" t="str">
        <f>IF(A118="","",女子申込一覧表!BO122)</f>
        <v/>
      </c>
      <c r="F118" s="82">
        <v>5</v>
      </c>
      <c r="G118" s="82" t="str">
        <f>IF(A118="","",女子申込一覧表!BU122)</f>
        <v/>
      </c>
      <c r="H118" s="82" t="str">
        <f>IF(A118="","",女子申込一覧表!BJ122)</f>
        <v/>
      </c>
    </row>
    <row r="119" spans="1:8" x14ac:dyDescent="0.15">
      <c r="A119" s="82" t="str">
        <f>IF(女子申込一覧表!J123="","",女子申込一覧表!AQ123)</f>
        <v/>
      </c>
      <c r="B119" s="82" t="str">
        <f>IF(A119="","",女子申込一覧表!BM123)</f>
        <v/>
      </c>
      <c r="C119" s="82" t="str">
        <f>IF(A119="","",女子申込一覧表!BN123)</f>
        <v/>
      </c>
      <c r="D119" s="82">
        <v>1</v>
      </c>
      <c r="E119" s="82" t="str">
        <f>IF(A119="","",女子申込一覧表!BO123)</f>
        <v/>
      </c>
      <c r="F119" s="82">
        <v>5</v>
      </c>
      <c r="G119" s="82" t="str">
        <f>IF(A119="","",女子申込一覧表!BU123)</f>
        <v/>
      </c>
      <c r="H119" s="82" t="str">
        <f>IF(A119="","",女子申込一覧表!BJ123)</f>
        <v/>
      </c>
    </row>
    <row r="120" spans="1:8" x14ac:dyDescent="0.15">
      <c r="A120" s="82" t="str">
        <f>IF(女子申込一覧表!J124="","",女子申込一覧表!AQ124)</f>
        <v/>
      </c>
      <c r="B120" s="82" t="str">
        <f>IF(A120="","",女子申込一覧表!BM124)</f>
        <v/>
      </c>
      <c r="C120" s="82" t="str">
        <f>IF(A120="","",女子申込一覧表!BN124)</f>
        <v/>
      </c>
      <c r="D120" s="82">
        <v>1</v>
      </c>
      <c r="E120" s="82" t="str">
        <f>IF(A120="","",女子申込一覧表!BO124)</f>
        <v/>
      </c>
      <c r="F120" s="82">
        <v>5</v>
      </c>
      <c r="G120" s="82" t="str">
        <f>IF(A120="","",女子申込一覧表!BU124)</f>
        <v/>
      </c>
      <c r="H120" s="82" t="str">
        <f>IF(A120="","",女子申込一覧表!BJ124)</f>
        <v/>
      </c>
    </row>
    <row r="121" spans="1:8" x14ac:dyDescent="0.15">
      <c r="A121" s="82" t="str">
        <f>IF(女子申込一覧表!J125="","",女子申込一覧表!AQ125)</f>
        <v/>
      </c>
      <c r="B121" s="82" t="str">
        <f>IF(A121="","",女子申込一覧表!BM125)</f>
        <v/>
      </c>
      <c r="C121" s="82" t="str">
        <f>IF(A121="","",女子申込一覧表!BN125)</f>
        <v/>
      </c>
      <c r="D121" s="82">
        <v>1</v>
      </c>
      <c r="E121" s="82" t="str">
        <f>IF(A121="","",女子申込一覧表!BO125)</f>
        <v/>
      </c>
      <c r="F121" s="82">
        <v>5</v>
      </c>
      <c r="G121" s="82" t="str">
        <f>IF(A121="","",女子申込一覧表!BU125)</f>
        <v/>
      </c>
      <c r="H121" s="82" t="str">
        <f>IF(A121="","",女子申込一覧表!BJ125)</f>
        <v/>
      </c>
    </row>
    <row r="122" spans="1:8" x14ac:dyDescent="0.15">
      <c r="A122" s="82" t="str">
        <f>IF(女子申込一覧表!J126="","",女子申込一覧表!AQ126)</f>
        <v/>
      </c>
      <c r="B122" s="82" t="str">
        <f>IF(A122="","",女子申込一覧表!BM126)</f>
        <v/>
      </c>
      <c r="C122" s="82" t="str">
        <f>IF(A122="","",女子申込一覧表!BN126)</f>
        <v/>
      </c>
      <c r="D122" s="82">
        <v>1</v>
      </c>
      <c r="E122" s="82" t="str">
        <f>IF(A122="","",女子申込一覧表!BO126)</f>
        <v/>
      </c>
      <c r="F122" s="82">
        <v>5</v>
      </c>
      <c r="G122" s="82" t="str">
        <f>IF(A122="","",女子申込一覧表!BU126)</f>
        <v/>
      </c>
      <c r="H122" s="82" t="str">
        <f>IF(A122="","",女子申込一覧表!BJ126)</f>
        <v/>
      </c>
    </row>
    <row r="123" spans="1:8" x14ac:dyDescent="0.15">
      <c r="A123" s="82" t="str">
        <f>IF(女子申込一覧表!J127="","",女子申込一覧表!AQ127)</f>
        <v/>
      </c>
      <c r="B123" s="82" t="str">
        <f>IF(A123="","",女子申込一覧表!BM127)</f>
        <v/>
      </c>
      <c r="C123" s="82" t="str">
        <f>IF(A123="","",女子申込一覧表!BN127)</f>
        <v/>
      </c>
      <c r="D123" s="82">
        <v>1</v>
      </c>
      <c r="E123" s="82" t="str">
        <f>IF(A123="","",女子申込一覧表!BO127)</f>
        <v/>
      </c>
      <c r="F123" s="82">
        <v>5</v>
      </c>
      <c r="G123" s="82" t="str">
        <f>IF(A123="","",女子申込一覧表!BU127)</f>
        <v/>
      </c>
      <c r="H123" s="82" t="str">
        <f>IF(A123="","",女子申込一覧表!BJ127)</f>
        <v/>
      </c>
    </row>
    <row r="124" spans="1:8" x14ac:dyDescent="0.15">
      <c r="A124" s="82" t="str">
        <f>IF(女子申込一覧表!J128="","",女子申込一覧表!AQ128)</f>
        <v/>
      </c>
      <c r="B124" s="82" t="str">
        <f>IF(A124="","",女子申込一覧表!BM128)</f>
        <v/>
      </c>
      <c r="C124" s="82" t="str">
        <f>IF(A124="","",女子申込一覧表!BN128)</f>
        <v/>
      </c>
      <c r="D124" s="82">
        <v>1</v>
      </c>
      <c r="E124" s="82" t="str">
        <f>IF(A124="","",女子申込一覧表!BO128)</f>
        <v/>
      </c>
      <c r="F124" s="82">
        <v>5</v>
      </c>
      <c r="G124" s="82" t="str">
        <f>IF(A124="","",女子申込一覧表!BU128)</f>
        <v/>
      </c>
      <c r="H124" s="82" t="str">
        <f>IF(A124="","",女子申込一覧表!BJ128)</f>
        <v/>
      </c>
    </row>
    <row r="125" spans="1:8" x14ac:dyDescent="0.15">
      <c r="A125" s="82" t="str">
        <f>IF(女子申込一覧表!J129="","",女子申込一覧表!AQ129)</f>
        <v/>
      </c>
      <c r="B125" s="82" t="str">
        <f>IF(A125="","",女子申込一覧表!BM129)</f>
        <v/>
      </c>
      <c r="C125" s="82" t="str">
        <f>IF(A125="","",女子申込一覧表!BN129)</f>
        <v/>
      </c>
      <c r="D125" s="82">
        <v>1</v>
      </c>
      <c r="E125" s="82" t="str">
        <f>IF(A125="","",女子申込一覧表!BO129)</f>
        <v/>
      </c>
      <c r="F125" s="82">
        <v>5</v>
      </c>
      <c r="G125" s="82" t="str">
        <f>IF(A125="","",女子申込一覧表!BU129)</f>
        <v/>
      </c>
      <c r="H125" s="82" t="str">
        <f>IF(A125="","",女子申込一覧表!BJ129)</f>
        <v/>
      </c>
    </row>
    <row r="126" spans="1:8" x14ac:dyDescent="0.15">
      <c r="A126" s="82" t="str">
        <f>IF(女子申込一覧表!J130="","",女子申込一覧表!AQ130)</f>
        <v/>
      </c>
      <c r="B126" s="82" t="str">
        <f>IF(A126="","",女子申込一覧表!BM130)</f>
        <v/>
      </c>
      <c r="C126" s="82" t="str">
        <f>IF(A126="","",女子申込一覧表!BN130)</f>
        <v/>
      </c>
      <c r="D126" s="82">
        <v>1</v>
      </c>
      <c r="E126" s="82" t="str">
        <f>IF(A126="","",女子申込一覧表!BO130)</f>
        <v/>
      </c>
      <c r="F126" s="82">
        <v>5</v>
      </c>
      <c r="G126" s="82" t="str">
        <f>IF(A126="","",女子申込一覧表!BU130)</f>
        <v/>
      </c>
      <c r="H126" s="82" t="str">
        <f>IF(A126="","",女子申込一覧表!BJ130)</f>
        <v/>
      </c>
    </row>
    <row r="127" spans="1:8" x14ac:dyDescent="0.15">
      <c r="A127" s="82" t="str">
        <f>IF(女子申込一覧表!J131="","",女子申込一覧表!AQ131)</f>
        <v/>
      </c>
      <c r="B127" s="82" t="str">
        <f>IF(A127="","",女子申込一覧表!BM131)</f>
        <v/>
      </c>
      <c r="C127" s="82" t="str">
        <f>IF(A127="","",女子申込一覧表!BN131)</f>
        <v/>
      </c>
      <c r="D127" s="82">
        <v>1</v>
      </c>
      <c r="E127" s="82" t="str">
        <f>IF(A127="","",女子申込一覧表!BO131)</f>
        <v/>
      </c>
      <c r="F127" s="82">
        <v>5</v>
      </c>
      <c r="G127" s="82" t="str">
        <f>IF(A127="","",女子申込一覧表!BU131)</f>
        <v/>
      </c>
      <c r="H127" s="82" t="str">
        <f>IF(A127="","",女子申込一覧表!BJ131)</f>
        <v/>
      </c>
    </row>
    <row r="128" spans="1:8" x14ac:dyDescent="0.15">
      <c r="A128" s="82" t="str">
        <f>IF(女子申込一覧表!J132="","",女子申込一覧表!AQ132)</f>
        <v/>
      </c>
      <c r="B128" s="82" t="str">
        <f>IF(A128="","",女子申込一覧表!BM132)</f>
        <v/>
      </c>
      <c r="C128" s="82" t="str">
        <f>IF(A128="","",女子申込一覧表!BN132)</f>
        <v/>
      </c>
      <c r="D128" s="82">
        <v>1</v>
      </c>
      <c r="E128" s="82" t="str">
        <f>IF(A128="","",女子申込一覧表!BO132)</f>
        <v/>
      </c>
      <c r="F128" s="82">
        <v>5</v>
      </c>
      <c r="G128" s="82" t="str">
        <f>IF(A128="","",女子申込一覧表!BU132)</f>
        <v/>
      </c>
      <c r="H128" s="82" t="str">
        <f>IF(A128="","",女子申込一覧表!BJ132)</f>
        <v/>
      </c>
    </row>
    <row r="129" spans="1:8" x14ac:dyDescent="0.15">
      <c r="A129" s="82" t="str">
        <f>IF(女子申込一覧表!J133="","",女子申込一覧表!AQ133)</f>
        <v/>
      </c>
      <c r="B129" s="82" t="str">
        <f>IF(A129="","",女子申込一覧表!BM133)</f>
        <v/>
      </c>
      <c r="C129" s="82" t="str">
        <f>IF(A129="","",女子申込一覧表!BN133)</f>
        <v/>
      </c>
      <c r="D129" s="82">
        <v>1</v>
      </c>
      <c r="E129" s="82" t="str">
        <f>IF(A129="","",女子申込一覧表!BO133)</f>
        <v/>
      </c>
      <c r="F129" s="82">
        <v>5</v>
      </c>
      <c r="G129" s="82" t="str">
        <f>IF(A129="","",女子申込一覧表!BU133)</f>
        <v/>
      </c>
      <c r="H129" s="82" t="str">
        <f>IF(A129="","",女子申込一覧表!BJ133)</f>
        <v/>
      </c>
    </row>
    <row r="130" spans="1:8" x14ac:dyDescent="0.15">
      <c r="A130" s="82" t="str">
        <f>IF(女子申込一覧表!J134="","",女子申込一覧表!AQ134)</f>
        <v/>
      </c>
      <c r="B130" s="82" t="str">
        <f>IF(A130="","",女子申込一覧表!BM134)</f>
        <v/>
      </c>
      <c r="C130" s="82" t="str">
        <f>IF(A130="","",女子申込一覧表!BN134)</f>
        <v/>
      </c>
      <c r="D130" s="82">
        <v>1</v>
      </c>
      <c r="E130" s="82" t="str">
        <f>IF(A130="","",女子申込一覧表!BO134)</f>
        <v/>
      </c>
      <c r="F130" s="82">
        <v>5</v>
      </c>
      <c r="G130" s="82" t="str">
        <f>IF(A130="","",女子申込一覧表!BU134)</f>
        <v/>
      </c>
      <c r="H130" s="82" t="str">
        <f>IF(A130="","",女子申込一覧表!BJ134)</f>
        <v/>
      </c>
    </row>
    <row r="131" spans="1:8" x14ac:dyDescent="0.15">
      <c r="A131" s="82" t="str">
        <f>IF(女子申込一覧表!J135="","",女子申込一覧表!AQ135)</f>
        <v/>
      </c>
      <c r="B131" s="82" t="str">
        <f>IF(A131="","",女子申込一覧表!BM135)</f>
        <v/>
      </c>
      <c r="C131" s="82" t="str">
        <f>IF(A131="","",女子申込一覧表!BN135)</f>
        <v/>
      </c>
      <c r="D131" s="82">
        <v>1</v>
      </c>
      <c r="E131" s="82" t="str">
        <f>IF(A131="","",女子申込一覧表!BO135)</f>
        <v/>
      </c>
      <c r="F131" s="82">
        <v>5</v>
      </c>
      <c r="G131" s="82" t="str">
        <f>IF(A131="","",女子申込一覧表!BU135)</f>
        <v/>
      </c>
      <c r="H131" s="82" t="str">
        <f>IF(A131="","",女子申込一覧表!BJ135)</f>
        <v/>
      </c>
    </row>
    <row r="132" spans="1:8" x14ac:dyDescent="0.15">
      <c r="A132" s="82" t="str">
        <f>IF(女子申込一覧表!J136="","",女子申込一覧表!AQ136)</f>
        <v/>
      </c>
      <c r="B132" s="82" t="str">
        <f>IF(A132="","",女子申込一覧表!BM136)</f>
        <v/>
      </c>
      <c r="C132" s="82" t="str">
        <f>IF(A132="","",女子申込一覧表!BN136)</f>
        <v/>
      </c>
      <c r="D132" s="82">
        <v>1</v>
      </c>
      <c r="E132" s="82" t="str">
        <f>IF(A132="","",女子申込一覧表!BO136)</f>
        <v/>
      </c>
      <c r="F132" s="82">
        <v>5</v>
      </c>
      <c r="G132" s="82" t="str">
        <f>IF(A132="","",女子申込一覧表!BU136)</f>
        <v/>
      </c>
      <c r="H132" s="82" t="str">
        <f>IF(A132="","",女子申込一覧表!BJ136)</f>
        <v/>
      </c>
    </row>
    <row r="133" spans="1:8" x14ac:dyDescent="0.15">
      <c r="A133" s="82" t="str">
        <f>IF(女子申込一覧表!J137="","",女子申込一覧表!AQ137)</f>
        <v/>
      </c>
      <c r="B133" s="82" t="str">
        <f>IF(A133="","",女子申込一覧表!BM137)</f>
        <v/>
      </c>
      <c r="C133" s="82" t="str">
        <f>IF(A133="","",女子申込一覧表!BN137)</f>
        <v/>
      </c>
      <c r="D133" s="82">
        <v>1</v>
      </c>
      <c r="E133" s="82" t="str">
        <f>IF(A133="","",女子申込一覧表!BO137)</f>
        <v/>
      </c>
      <c r="F133" s="82">
        <v>5</v>
      </c>
      <c r="G133" s="82" t="str">
        <f>IF(A133="","",女子申込一覧表!BU137)</f>
        <v/>
      </c>
      <c r="H133" s="82" t="str">
        <f>IF(A133="","",女子申込一覧表!BJ137)</f>
        <v/>
      </c>
    </row>
    <row r="134" spans="1:8" x14ac:dyDescent="0.15">
      <c r="A134" s="82" t="str">
        <f>IF(女子申込一覧表!J138="","",女子申込一覧表!AQ138)</f>
        <v/>
      </c>
      <c r="B134" s="82" t="str">
        <f>IF(A134="","",女子申込一覧表!BM138)</f>
        <v/>
      </c>
      <c r="C134" s="82" t="str">
        <f>IF(A134="","",女子申込一覧表!BN138)</f>
        <v/>
      </c>
      <c r="D134" s="82">
        <v>1</v>
      </c>
      <c r="E134" s="82" t="str">
        <f>IF(A134="","",女子申込一覧表!BO138)</f>
        <v/>
      </c>
      <c r="F134" s="82">
        <v>5</v>
      </c>
      <c r="G134" s="82" t="str">
        <f>IF(A134="","",女子申込一覧表!BU138)</f>
        <v/>
      </c>
      <c r="H134" s="82" t="str">
        <f>IF(A134="","",女子申込一覧表!BJ138)</f>
        <v/>
      </c>
    </row>
    <row r="135" spans="1:8" x14ac:dyDescent="0.15">
      <c r="A135" s="82" t="str">
        <f>IF(女子申込一覧表!J139="","",女子申込一覧表!AQ139)</f>
        <v/>
      </c>
      <c r="B135" s="82" t="str">
        <f>IF(A135="","",女子申込一覧表!BM139)</f>
        <v/>
      </c>
      <c r="C135" s="82" t="str">
        <f>IF(A135="","",女子申込一覧表!BN139)</f>
        <v/>
      </c>
      <c r="D135" s="82">
        <v>1</v>
      </c>
      <c r="E135" s="82" t="str">
        <f>IF(A135="","",女子申込一覧表!BO139)</f>
        <v/>
      </c>
      <c r="F135" s="82">
        <v>5</v>
      </c>
      <c r="G135" s="82" t="str">
        <f>IF(A135="","",女子申込一覧表!BU139)</f>
        <v/>
      </c>
      <c r="H135" s="82" t="str">
        <f>IF(A135="","",女子申込一覧表!BJ139)</f>
        <v/>
      </c>
    </row>
    <row r="136" spans="1:8" x14ac:dyDescent="0.15">
      <c r="A136" s="82" t="str">
        <f>IF(女子申込一覧表!J140="","",女子申込一覧表!AQ140)</f>
        <v/>
      </c>
      <c r="B136" s="82" t="str">
        <f>IF(A136="","",女子申込一覧表!BM140)</f>
        <v/>
      </c>
      <c r="C136" s="82" t="str">
        <f>IF(A136="","",女子申込一覧表!BN140)</f>
        <v/>
      </c>
      <c r="D136" s="82">
        <v>1</v>
      </c>
      <c r="E136" s="82" t="str">
        <f>IF(A136="","",女子申込一覧表!BO140)</f>
        <v/>
      </c>
      <c r="F136" s="82">
        <v>5</v>
      </c>
      <c r="G136" s="82" t="str">
        <f>IF(A136="","",女子申込一覧表!BU140)</f>
        <v/>
      </c>
      <c r="H136" s="82" t="str">
        <f>IF(A136="","",女子申込一覧表!BJ140)</f>
        <v/>
      </c>
    </row>
    <row r="137" spans="1:8" x14ac:dyDescent="0.15">
      <c r="A137" s="82" t="str">
        <f>IF(女子申込一覧表!J141="","",女子申込一覧表!AQ141)</f>
        <v/>
      </c>
      <c r="B137" s="82" t="str">
        <f>IF(A137="","",女子申込一覧表!BM141)</f>
        <v/>
      </c>
      <c r="C137" s="82" t="str">
        <f>IF(A137="","",女子申込一覧表!BN141)</f>
        <v/>
      </c>
      <c r="D137" s="82">
        <v>1</v>
      </c>
      <c r="E137" s="82" t="str">
        <f>IF(A137="","",女子申込一覧表!BO141)</f>
        <v/>
      </c>
      <c r="F137" s="82">
        <v>5</v>
      </c>
      <c r="G137" s="82" t="str">
        <f>IF(A137="","",女子申込一覧表!BU141)</f>
        <v/>
      </c>
      <c r="H137" s="82" t="str">
        <f>IF(A137="","",女子申込一覧表!BJ141)</f>
        <v/>
      </c>
    </row>
    <row r="138" spans="1:8" x14ac:dyDescent="0.15">
      <c r="A138" s="82" t="str">
        <f>IF(女子申込一覧表!J142="","",女子申込一覧表!AQ142)</f>
        <v/>
      </c>
      <c r="B138" s="82" t="str">
        <f>IF(A138="","",女子申込一覧表!BM142)</f>
        <v/>
      </c>
      <c r="C138" s="82" t="str">
        <f>IF(A138="","",女子申込一覧表!BN142)</f>
        <v/>
      </c>
      <c r="D138" s="82">
        <v>1</v>
      </c>
      <c r="E138" s="82" t="str">
        <f>IF(A138="","",女子申込一覧表!BO142)</f>
        <v/>
      </c>
      <c r="F138" s="82">
        <v>5</v>
      </c>
      <c r="G138" s="82" t="str">
        <f>IF(A138="","",女子申込一覧表!BU142)</f>
        <v/>
      </c>
      <c r="H138" s="82" t="str">
        <f>IF(A138="","",女子申込一覧表!BJ142)</f>
        <v/>
      </c>
    </row>
    <row r="139" spans="1:8" x14ac:dyDescent="0.15">
      <c r="A139" s="82" t="str">
        <f>IF(女子申込一覧表!J143="","",女子申込一覧表!AQ143)</f>
        <v/>
      </c>
      <c r="B139" s="82" t="str">
        <f>IF(A139="","",女子申込一覧表!BM143)</f>
        <v/>
      </c>
      <c r="C139" s="82" t="str">
        <f>IF(A139="","",女子申込一覧表!BN143)</f>
        <v/>
      </c>
      <c r="D139" s="82">
        <v>1</v>
      </c>
      <c r="E139" s="82" t="str">
        <f>IF(A139="","",女子申込一覧表!BO143)</f>
        <v/>
      </c>
      <c r="F139" s="82">
        <v>5</v>
      </c>
      <c r="G139" s="82" t="str">
        <f>IF(A139="","",女子申込一覧表!BU143)</f>
        <v/>
      </c>
      <c r="H139" s="82" t="str">
        <f>IF(A139="","",女子申込一覧表!BJ143)</f>
        <v/>
      </c>
    </row>
    <row r="140" spans="1:8" x14ac:dyDescent="0.15">
      <c r="A140" s="82" t="str">
        <f>IF(女子申込一覧表!J144="","",女子申込一覧表!AQ144)</f>
        <v/>
      </c>
      <c r="B140" s="82" t="str">
        <f>IF(A140="","",女子申込一覧表!BM144)</f>
        <v/>
      </c>
      <c r="C140" s="82" t="str">
        <f>IF(A140="","",女子申込一覧表!BN144)</f>
        <v/>
      </c>
      <c r="D140" s="82">
        <v>1</v>
      </c>
      <c r="E140" s="82" t="str">
        <f>IF(A140="","",女子申込一覧表!BO144)</f>
        <v/>
      </c>
      <c r="F140" s="82">
        <v>5</v>
      </c>
      <c r="G140" s="82" t="str">
        <f>IF(A140="","",女子申込一覧表!BU144)</f>
        <v/>
      </c>
      <c r="H140" s="82" t="str">
        <f>IF(A140="","",女子申込一覧表!BJ144)</f>
        <v/>
      </c>
    </row>
    <row r="141" spans="1:8" x14ac:dyDescent="0.15">
      <c r="A141" s="82" t="str">
        <f>IF(女子申込一覧表!J145="","",女子申込一覧表!AQ145)</f>
        <v/>
      </c>
      <c r="B141" s="82" t="str">
        <f>IF(A141="","",女子申込一覧表!BM145)</f>
        <v/>
      </c>
      <c r="C141" s="82" t="str">
        <f>IF(A141="","",女子申込一覧表!BN145)</f>
        <v/>
      </c>
      <c r="D141" s="82">
        <v>1</v>
      </c>
      <c r="E141" s="82" t="str">
        <f>IF(A141="","",女子申込一覧表!BO145)</f>
        <v/>
      </c>
      <c r="F141" s="82">
        <v>5</v>
      </c>
      <c r="G141" s="82" t="str">
        <f>IF(A141="","",女子申込一覧表!BU145)</f>
        <v/>
      </c>
      <c r="H141" s="82" t="str">
        <f>IF(A141="","",女子申込一覧表!BJ145)</f>
        <v/>
      </c>
    </row>
    <row r="142" spans="1:8" x14ac:dyDescent="0.15">
      <c r="A142" s="82" t="str">
        <f>IF(女子申込一覧表!J146="","",女子申込一覧表!AQ146)</f>
        <v/>
      </c>
      <c r="B142" s="82" t="str">
        <f>IF(A142="","",女子申込一覧表!BM146)</f>
        <v/>
      </c>
      <c r="C142" s="82" t="str">
        <f>IF(A142="","",女子申込一覧表!BN146)</f>
        <v/>
      </c>
      <c r="D142" s="82">
        <v>1</v>
      </c>
      <c r="E142" s="82" t="str">
        <f>IF(A142="","",女子申込一覧表!BO146)</f>
        <v/>
      </c>
      <c r="F142" s="82">
        <v>5</v>
      </c>
      <c r="G142" s="82" t="str">
        <f>IF(A142="","",女子申込一覧表!BU146)</f>
        <v/>
      </c>
      <c r="H142" s="82" t="str">
        <f>IF(A142="","",女子申込一覧表!BJ146)</f>
        <v/>
      </c>
    </row>
    <row r="143" spans="1:8" x14ac:dyDescent="0.15">
      <c r="A143" s="82" t="str">
        <f>IF(女子申込一覧表!J147="","",女子申込一覧表!AQ147)</f>
        <v/>
      </c>
      <c r="B143" s="82" t="str">
        <f>IF(A143="","",女子申込一覧表!BM147)</f>
        <v/>
      </c>
      <c r="C143" s="82" t="str">
        <f>IF(A143="","",女子申込一覧表!BN147)</f>
        <v/>
      </c>
      <c r="D143" s="82">
        <v>1</v>
      </c>
      <c r="E143" s="82" t="str">
        <f>IF(A143="","",女子申込一覧表!BO147)</f>
        <v/>
      </c>
      <c r="F143" s="82">
        <v>5</v>
      </c>
      <c r="G143" s="82" t="str">
        <f>IF(A143="","",女子申込一覧表!BU147)</f>
        <v/>
      </c>
      <c r="H143" s="82" t="str">
        <f>IF(A143="","",女子申込一覧表!BJ147)</f>
        <v/>
      </c>
    </row>
    <row r="144" spans="1:8" x14ac:dyDescent="0.15">
      <c r="A144" s="82" t="str">
        <f>IF(女子申込一覧表!J148="","",女子申込一覧表!AQ148)</f>
        <v/>
      </c>
      <c r="B144" s="82" t="str">
        <f>IF(A144="","",女子申込一覧表!BM148)</f>
        <v/>
      </c>
      <c r="C144" s="82" t="str">
        <f>IF(A144="","",女子申込一覧表!BN148)</f>
        <v/>
      </c>
      <c r="D144" s="82">
        <v>1</v>
      </c>
      <c r="E144" s="82" t="str">
        <f>IF(A144="","",女子申込一覧表!BO148)</f>
        <v/>
      </c>
      <c r="F144" s="82">
        <v>5</v>
      </c>
      <c r="G144" s="82" t="str">
        <f>IF(A144="","",女子申込一覧表!BU148)</f>
        <v/>
      </c>
      <c r="H144" s="82" t="str">
        <f>IF(A144="","",女子申込一覧表!BJ148)</f>
        <v/>
      </c>
    </row>
    <row r="145" spans="1:8" x14ac:dyDescent="0.15">
      <c r="A145" s="82" t="str">
        <f>IF(女子申込一覧表!J149="","",女子申込一覧表!AQ149)</f>
        <v/>
      </c>
      <c r="B145" s="82" t="str">
        <f>IF(A145="","",女子申込一覧表!BM149)</f>
        <v/>
      </c>
      <c r="C145" s="82" t="str">
        <f>IF(A145="","",女子申込一覧表!BN149)</f>
        <v/>
      </c>
      <c r="D145" s="82">
        <v>1</v>
      </c>
      <c r="E145" s="82" t="str">
        <f>IF(A145="","",女子申込一覧表!BO149)</f>
        <v/>
      </c>
      <c r="F145" s="82">
        <v>5</v>
      </c>
      <c r="G145" s="82" t="str">
        <f>IF(A145="","",女子申込一覧表!BU149)</f>
        <v/>
      </c>
      <c r="H145" s="82" t="str">
        <f>IF(A145="","",女子申込一覧表!BJ149)</f>
        <v/>
      </c>
    </row>
    <row r="146" spans="1:8" x14ac:dyDescent="0.15">
      <c r="A146" s="82" t="str">
        <f>IF(女子申込一覧表!J150="","",女子申込一覧表!AQ150)</f>
        <v/>
      </c>
      <c r="B146" s="82" t="str">
        <f>IF(A146="","",女子申込一覧表!BM150)</f>
        <v/>
      </c>
      <c r="C146" s="82" t="str">
        <f>IF(A146="","",女子申込一覧表!BN150)</f>
        <v/>
      </c>
      <c r="D146" s="82">
        <v>1</v>
      </c>
      <c r="E146" s="82" t="str">
        <f>IF(A146="","",女子申込一覧表!BO150)</f>
        <v/>
      </c>
      <c r="F146" s="82">
        <v>5</v>
      </c>
      <c r="G146" s="82" t="str">
        <f>IF(A146="","",女子申込一覧表!BU150)</f>
        <v/>
      </c>
      <c r="H146" s="82" t="str">
        <f>IF(A146="","",女子申込一覧表!BJ150)</f>
        <v/>
      </c>
    </row>
    <row r="147" spans="1:8" x14ac:dyDescent="0.15">
      <c r="A147" s="82" t="str">
        <f>IF(女子申込一覧表!J151="","",女子申込一覧表!AQ151)</f>
        <v/>
      </c>
      <c r="B147" s="82" t="str">
        <f>IF(A147="","",女子申込一覧表!BM151)</f>
        <v/>
      </c>
      <c r="C147" s="82" t="str">
        <f>IF(A147="","",女子申込一覧表!BN151)</f>
        <v/>
      </c>
      <c r="D147" s="82">
        <v>1</v>
      </c>
      <c r="E147" s="82" t="str">
        <f>IF(A147="","",女子申込一覧表!BO151)</f>
        <v/>
      </c>
      <c r="F147" s="82">
        <v>5</v>
      </c>
      <c r="G147" s="82" t="str">
        <f>IF(A147="","",女子申込一覧表!BU151)</f>
        <v/>
      </c>
      <c r="H147" s="82" t="str">
        <f>IF(A147="","",女子申込一覧表!BJ151)</f>
        <v/>
      </c>
    </row>
    <row r="148" spans="1:8" x14ac:dyDescent="0.15">
      <c r="A148" s="82" t="str">
        <f>IF(女子申込一覧表!J152="","",女子申込一覧表!AQ152)</f>
        <v/>
      </c>
      <c r="B148" s="82" t="str">
        <f>IF(A148="","",女子申込一覧表!BM152)</f>
        <v/>
      </c>
      <c r="C148" s="82" t="str">
        <f>IF(A148="","",女子申込一覧表!BN152)</f>
        <v/>
      </c>
      <c r="D148" s="82">
        <v>1</v>
      </c>
      <c r="E148" s="82" t="str">
        <f>IF(A148="","",女子申込一覧表!BO152)</f>
        <v/>
      </c>
      <c r="F148" s="82">
        <v>5</v>
      </c>
      <c r="G148" s="82" t="str">
        <f>IF(A148="","",女子申込一覧表!BU152)</f>
        <v/>
      </c>
      <c r="H148" s="82" t="str">
        <f>IF(A148="","",女子申込一覧表!BJ152)</f>
        <v/>
      </c>
    </row>
    <row r="149" spans="1:8" x14ac:dyDescent="0.15">
      <c r="A149" s="82" t="str">
        <f>IF(女子申込一覧表!J153="","",女子申込一覧表!AQ153)</f>
        <v/>
      </c>
      <c r="B149" s="82" t="str">
        <f>IF(A149="","",女子申込一覧表!BM153)</f>
        <v/>
      </c>
      <c r="C149" s="82" t="str">
        <f>IF(A149="","",女子申込一覧表!BN153)</f>
        <v/>
      </c>
      <c r="D149" s="82">
        <v>1</v>
      </c>
      <c r="E149" s="82" t="str">
        <f>IF(A149="","",女子申込一覧表!BO153)</f>
        <v/>
      </c>
      <c r="F149" s="82">
        <v>5</v>
      </c>
      <c r="G149" s="82" t="str">
        <f>IF(A149="","",女子申込一覧表!BU153)</f>
        <v/>
      </c>
      <c r="H149" s="82" t="str">
        <f>IF(A149="","",女子申込一覧表!BJ153)</f>
        <v/>
      </c>
    </row>
    <row r="150" spans="1:8" x14ac:dyDescent="0.15">
      <c r="A150" s="82" t="str">
        <f>IF(女子申込一覧表!J154="","",女子申込一覧表!AQ154)</f>
        <v/>
      </c>
      <c r="B150" s="82" t="str">
        <f>IF(A150="","",女子申込一覧表!BM154)</f>
        <v/>
      </c>
      <c r="C150" s="82" t="str">
        <f>IF(A150="","",女子申込一覧表!BN154)</f>
        <v/>
      </c>
      <c r="D150" s="82">
        <v>1</v>
      </c>
      <c r="E150" s="82" t="str">
        <f>IF(A150="","",女子申込一覧表!BO154)</f>
        <v/>
      </c>
      <c r="F150" s="82">
        <v>5</v>
      </c>
      <c r="G150" s="82" t="str">
        <f>IF(A150="","",女子申込一覧表!BU154)</f>
        <v/>
      </c>
      <c r="H150" s="82" t="str">
        <f>IF(A150="","",女子申込一覧表!BJ154)</f>
        <v/>
      </c>
    </row>
    <row r="151" spans="1:8" x14ac:dyDescent="0.15">
      <c r="A151" s="82" t="str">
        <f>IF(女子申込一覧表!J155="","",女子申込一覧表!AQ155)</f>
        <v/>
      </c>
      <c r="B151" s="82" t="str">
        <f>IF(A151="","",女子申込一覧表!BM155)</f>
        <v/>
      </c>
      <c r="C151" s="82" t="str">
        <f>IF(A151="","",女子申込一覧表!BN155)</f>
        <v/>
      </c>
      <c r="D151" s="82">
        <v>1</v>
      </c>
      <c r="E151" s="82" t="str">
        <f>IF(A151="","",女子申込一覧表!BO155)</f>
        <v/>
      </c>
      <c r="F151" s="82">
        <v>5</v>
      </c>
      <c r="G151" s="82" t="str">
        <f>IF(A151="","",女子申込一覧表!BU155)</f>
        <v/>
      </c>
      <c r="H151" s="82" t="str">
        <f>IF(A151="","",女子申込一覧表!BJ155)</f>
        <v/>
      </c>
    </row>
    <row r="152" spans="1:8" x14ac:dyDescent="0.15">
      <c r="A152" s="82" t="str">
        <f>IF(女子申込一覧表!J156="","",女子申込一覧表!AQ156)</f>
        <v/>
      </c>
      <c r="B152" s="82" t="str">
        <f>IF(A152="","",女子申込一覧表!BM156)</f>
        <v/>
      </c>
      <c r="C152" s="82" t="str">
        <f>IF(A152="","",女子申込一覧表!BN156)</f>
        <v/>
      </c>
      <c r="D152" s="82">
        <v>1</v>
      </c>
      <c r="E152" s="82" t="str">
        <f>IF(A152="","",女子申込一覧表!BO156)</f>
        <v/>
      </c>
      <c r="F152" s="82">
        <v>5</v>
      </c>
      <c r="G152" s="82" t="str">
        <f>IF(A152="","",女子申込一覧表!BU156)</f>
        <v/>
      </c>
      <c r="H152" s="82" t="str">
        <f>IF(A152="","",女子申込一覧表!BJ156)</f>
        <v/>
      </c>
    </row>
    <row r="153" spans="1:8" x14ac:dyDescent="0.15">
      <c r="A153" s="82" t="str">
        <f>IF(女子申込一覧表!J157="","",女子申込一覧表!AQ157)</f>
        <v/>
      </c>
      <c r="B153" s="82" t="str">
        <f>IF(A153="","",女子申込一覧表!BM157)</f>
        <v/>
      </c>
      <c r="C153" s="82" t="str">
        <f>IF(A153="","",女子申込一覧表!BN157)</f>
        <v/>
      </c>
      <c r="D153" s="82">
        <v>1</v>
      </c>
      <c r="E153" s="82" t="str">
        <f>IF(A153="","",女子申込一覧表!BO157)</f>
        <v/>
      </c>
      <c r="F153" s="82">
        <v>5</v>
      </c>
      <c r="G153" s="82" t="str">
        <f>IF(A153="","",女子申込一覧表!BU157)</f>
        <v/>
      </c>
      <c r="H153" s="82" t="str">
        <f>IF(A153="","",女子申込一覧表!BJ157)</f>
        <v/>
      </c>
    </row>
    <row r="154" spans="1:8" x14ac:dyDescent="0.15">
      <c r="A154" s="82" t="str">
        <f>IF(女子申込一覧表!J158="","",女子申込一覧表!AQ158)</f>
        <v/>
      </c>
      <c r="B154" s="82" t="str">
        <f>IF(A154="","",女子申込一覧表!BM158)</f>
        <v/>
      </c>
      <c r="C154" s="82" t="str">
        <f>IF(A154="","",女子申込一覧表!BN158)</f>
        <v/>
      </c>
      <c r="D154" s="82">
        <v>1</v>
      </c>
      <c r="E154" s="82" t="str">
        <f>IF(A154="","",女子申込一覧表!BO158)</f>
        <v/>
      </c>
      <c r="F154" s="82">
        <v>5</v>
      </c>
      <c r="G154" s="82" t="str">
        <f>IF(A154="","",女子申込一覧表!BU158)</f>
        <v/>
      </c>
      <c r="H154" s="82" t="str">
        <f>IF(A154="","",女子申込一覧表!BJ158)</f>
        <v/>
      </c>
    </row>
    <row r="155" spans="1:8" x14ac:dyDescent="0.15">
      <c r="A155" s="82" t="str">
        <f>IF(女子申込一覧表!J159="","",女子申込一覧表!AQ159)</f>
        <v/>
      </c>
      <c r="B155" s="82" t="str">
        <f>IF(A155="","",女子申込一覧表!BM159)</f>
        <v/>
      </c>
      <c r="C155" s="82" t="str">
        <f>IF(A155="","",女子申込一覧表!BN159)</f>
        <v/>
      </c>
      <c r="D155" s="82">
        <v>1</v>
      </c>
      <c r="E155" s="82" t="str">
        <f>IF(A155="","",女子申込一覧表!BO159)</f>
        <v/>
      </c>
      <c r="F155" s="82">
        <v>5</v>
      </c>
      <c r="G155" s="82" t="str">
        <f>IF(A155="","",女子申込一覧表!BU159)</f>
        <v/>
      </c>
      <c r="H155" s="82" t="str">
        <f>IF(A155="","",女子申込一覧表!BJ159)</f>
        <v/>
      </c>
    </row>
    <row r="156" spans="1:8" x14ac:dyDescent="0.15">
      <c r="A156" s="82" t="str">
        <f>IF(女子申込一覧表!J160="","",女子申込一覧表!AQ160)</f>
        <v/>
      </c>
      <c r="B156" s="82" t="str">
        <f>IF(A156="","",女子申込一覧表!BM160)</f>
        <v/>
      </c>
      <c r="C156" s="82" t="str">
        <f>IF(A156="","",女子申込一覧表!BN160)</f>
        <v/>
      </c>
      <c r="D156" s="82">
        <v>1</v>
      </c>
      <c r="E156" s="82" t="str">
        <f>IF(A156="","",女子申込一覧表!BO160)</f>
        <v/>
      </c>
      <c r="F156" s="82">
        <v>5</v>
      </c>
      <c r="G156" s="82" t="str">
        <f>IF(A156="","",女子申込一覧表!BU160)</f>
        <v/>
      </c>
      <c r="H156" s="82" t="str">
        <f>IF(A156="","",女子申込一覧表!BJ160)</f>
        <v/>
      </c>
    </row>
    <row r="157" spans="1:8" x14ac:dyDescent="0.15">
      <c r="A157" s="82" t="str">
        <f>IF(女子申込一覧表!J161="","",女子申込一覧表!AQ161)</f>
        <v/>
      </c>
      <c r="B157" s="82" t="str">
        <f>IF(A157="","",女子申込一覧表!BM161)</f>
        <v/>
      </c>
      <c r="C157" s="82" t="str">
        <f>IF(A157="","",女子申込一覧表!BN161)</f>
        <v/>
      </c>
      <c r="D157" s="82">
        <v>1</v>
      </c>
      <c r="E157" s="82" t="str">
        <f>IF(A157="","",女子申込一覧表!BO161)</f>
        <v/>
      </c>
      <c r="F157" s="82">
        <v>5</v>
      </c>
      <c r="G157" s="82" t="str">
        <f>IF(A157="","",女子申込一覧表!BU161)</f>
        <v/>
      </c>
      <c r="H157" s="82" t="str">
        <f>IF(A157="","",女子申込一覧表!BJ161)</f>
        <v/>
      </c>
    </row>
    <row r="158" spans="1:8" x14ac:dyDescent="0.15">
      <c r="A158" s="82" t="str">
        <f>IF(女子申込一覧表!J162="","",女子申込一覧表!AQ162)</f>
        <v/>
      </c>
      <c r="B158" s="82" t="str">
        <f>IF(A158="","",女子申込一覧表!BM162)</f>
        <v/>
      </c>
      <c r="C158" s="82" t="str">
        <f>IF(A158="","",女子申込一覧表!BN162)</f>
        <v/>
      </c>
      <c r="D158" s="82">
        <v>1</v>
      </c>
      <c r="E158" s="82" t="str">
        <f>IF(A158="","",女子申込一覧表!BO162)</f>
        <v/>
      </c>
      <c r="F158" s="82">
        <v>5</v>
      </c>
      <c r="G158" s="82" t="str">
        <f>IF(A158="","",女子申込一覧表!BU162)</f>
        <v/>
      </c>
      <c r="H158" s="82" t="str">
        <f>IF(A158="","",女子申込一覧表!BJ162)</f>
        <v/>
      </c>
    </row>
    <row r="159" spans="1:8" x14ac:dyDescent="0.15">
      <c r="A159" s="82" t="str">
        <f>IF(女子申込一覧表!J163="","",女子申込一覧表!AQ163)</f>
        <v/>
      </c>
      <c r="B159" s="82" t="str">
        <f>IF(A159="","",女子申込一覧表!BM163)</f>
        <v/>
      </c>
      <c r="C159" s="82" t="str">
        <f>IF(A159="","",女子申込一覧表!BN163)</f>
        <v/>
      </c>
      <c r="D159" s="82">
        <v>1</v>
      </c>
      <c r="E159" s="82" t="str">
        <f>IF(A159="","",女子申込一覧表!BO163)</f>
        <v/>
      </c>
      <c r="F159" s="82">
        <v>5</v>
      </c>
      <c r="G159" s="82" t="str">
        <f>IF(A159="","",女子申込一覧表!BU163)</f>
        <v/>
      </c>
      <c r="H159" s="82" t="str">
        <f>IF(A159="","",女子申込一覧表!BJ163)</f>
        <v/>
      </c>
    </row>
    <row r="160" spans="1:8" x14ac:dyDescent="0.15">
      <c r="A160" s="82" t="str">
        <f>IF(女子申込一覧表!J164="","",女子申込一覧表!AQ164)</f>
        <v/>
      </c>
      <c r="B160" s="82" t="str">
        <f>IF(A160="","",女子申込一覧表!BM164)</f>
        <v/>
      </c>
      <c r="C160" s="82" t="str">
        <f>IF(A160="","",女子申込一覧表!BN164)</f>
        <v/>
      </c>
      <c r="D160" s="82">
        <v>1</v>
      </c>
      <c r="E160" s="82" t="str">
        <f>IF(A160="","",女子申込一覧表!BO164)</f>
        <v/>
      </c>
      <c r="F160" s="82">
        <v>5</v>
      </c>
      <c r="G160" s="82" t="str">
        <f>IF(A160="","",女子申込一覧表!BU164)</f>
        <v/>
      </c>
      <c r="H160" s="82" t="str">
        <f>IF(A160="","",女子申込一覧表!BJ164)</f>
        <v/>
      </c>
    </row>
    <row r="161" spans="1:8" x14ac:dyDescent="0.15">
      <c r="A161" s="82" t="str">
        <f>IF(女子申込一覧表!J165="","",女子申込一覧表!AQ165)</f>
        <v/>
      </c>
      <c r="B161" s="82" t="str">
        <f>IF(A161="","",女子申込一覧表!BM165)</f>
        <v/>
      </c>
      <c r="C161" s="82" t="str">
        <f>IF(A161="","",女子申込一覧表!BN165)</f>
        <v/>
      </c>
      <c r="D161" s="82">
        <v>1</v>
      </c>
      <c r="E161" s="82" t="str">
        <f>IF(A161="","",女子申込一覧表!BO165)</f>
        <v/>
      </c>
      <c r="F161" s="82">
        <v>5</v>
      </c>
      <c r="G161" s="82" t="str">
        <f>IF(A161="","",女子申込一覧表!BU165)</f>
        <v/>
      </c>
      <c r="H161" s="82" t="str">
        <f>IF(A161="","",女子申込一覧表!BJ165)</f>
        <v/>
      </c>
    </row>
    <row r="162" spans="1:8" x14ac:dyDescent="0.15">
      <c r="A162" s="82" t="str">
        <f>IF(女子申込一覧表!J166="","",女子申込一覧表!AQ166)</f>
        <v/>
      </c>
      <c r="B162" s="82" t="str">
        <f>IF(A162="","",女子申込一覧表!BM166)</f>
        <v/>
      </c>
      <c r="C162" s="82" t="str">
        <f>IF(A162="","",女子申込一覧表!BN166)</f>
        <v/>
      </c>
      <c r="D162" s="82">
        <v>1</v>
      </c>
      <c r="E162" s="82" t="str">
        <f>IF(A162="","",女子申込一覧表!BO166)</f>
        <v/>
      </c>
      <c r="F162" s="82">
        <v>5</v>
      </c>
      <c r="G162" s="82" t="str">
        <f>IF(A162="","",女子申込一覧表!BU166)</f>
        <v/>
      </c>
      <c r="H162" s="82" t="str">
        <f>IF(A162="","",女子申込一覧表!BJ166)</f>
        <v/>
      </c>
    </row>
    <row r="163" spans="1:8" x14ac:dyDescent="0.15">
      <c r="A163" s="82" t="str">
        <f>IF(女子申込一覧表!J167="","",女子申込一覧表!AQ167)</f>
        <v/>
      </c>
      <c r="B163" s="82" t="str">
        <f>IF(A163="","",女子申込一覧表!BM167)</f>
        <v/>
      </c>
      <c r="C163" s="82" t="str">
        <f>IF(A163="","",女子申込一覧表!BN167)</f>
        <v/>
      </c>
      <c r="D163" s="82">
        <v>1</v>
      </c>
      <c r="E163" s="82" t="str">
        <f>IF(A163="","",女子申込一覧表!BO167)</f>
        <v/>
      </c>
      <c r="F163" s="82">
        <v>5</v>
      </c>
      <c r="G163" s="82" t="str">
        <f>IF(A163="","",女子申込一覧表!BU167)</f>
        <v/>
      </c>
      <c r="H163" s="82" t="str">
        <f>IF(A163="","",女子申込一覧表!BJ167)</f>
        <v/>
      </c>
    </row>
    <row r="164" spans="1:8" x14ac:dyDescent="0.15">
      <c r="A164" s="82" t="str">
        <f>IF(女子申込一覧表!J168="","",女子申込一覧表!AQ168)</f>
        <v/>
      </c>
      <c r="B164" s="82" t="str">
        <f>IF(A164="","",女子申込一覧表!BM168)</f>
        <v/>
      </c>
      <c r="C164" s="82" t="str">
        <f>IF(A164="","",女子申込一覧表!BN168)</f>
        <v/>
      </c>
      <c r="D164" s="82">
        <v>1</v>
      </c>
      <c r="E164" s="82" t="str">
        <f>IF(A164="","",女子申込一覧表!BO168)</f>
        <v/>
      </c>
      <c r="F164" s="82">
        <v>5</v>
      </c>
      <c r="G164" s="82" t="str">
        <f>IF(A164="","",女子申込一覧表!BU168)</f>
        <v/>
      </c>
      <c r="H164" s="82" t="str">
        <f>IF(A164="","",女子申込一覧表!BJ168)</f>
        <v/>
      </c>
    </row>
    <row r="165" spans="1:8" x14ac:dyDescent="0.15">
      <c r="A165" s="82" t="str">
        <f>IF(女子申込一覧表!J169="","",女子申込一覧表!AQ169)</f>
        <v/>
      </c>
      <c r="B165" s="82" t="str">
        <f>IF(A165="","",女子申込一覧表!BM169)</f>
        <v/>
      </c>
      <c r="C165" s="82" t="str">
        <f>IF(A165="","",女子申込一覧表!BN169)</f>
        <v/>
      </c>
      <c r="D165" s="82">
        <v>1</v>
      </c>
      <c r="E165" s="82" t="str">
        <f>IF(A165="","",女子申込一覧表!BO169)</f>
        <v/>
      </c>
      <c r="F165" s="82">
        <v>5</v>
      </c>
      <c r="G165" s="82" t="str">
        <f>IF(A165="","",女子申込一覧表!BU169)</f>
        <v/>
      </c>
      <c r="H165" s="82" t="str">
        <f>IF(A165="","",女子申込一覧表!BJ169)</f>
        <v/>
      </c>
    </row>
    <row r="166" spans="1:8" x14ac:dyDescent="0.15">
      <c r="A166" s="82" t="str">
        <f>IF(女子申込一覧表!J170="","",女子申込一覧表!AQ170)</f>
        <v/>
      </c>
      <c r="B166" s="82" t="str">
        <f>IF(A166="","",女子申込一覧表!BM170)</f>
        <v/>
      </c>
      <c r="C166" s="82" t="str">
        <f>IF(A166="","",女子申込一覧表!BN170)</f>
        <v/>
      </c>
      <c r="D166" s="82">
        <v>1</v>
      </c>
      <c r="E166" s="82" t="str">
        <f>IF(A166="","",女子申込一覧表!BO170)</f>
        <v/>
      </c>
      <c r="F166" s="82">
        <v>5</v>
      </c>
      <c r="G166" s="82" t="str">
        <f>IF(A166="","",女子申込一覧表!BU170)</f>
        <v/>
      </c>
      <c r="H166" s="82" t="str">
        <f>IF(A166="","",女子申込一覧表!BJ170)</f>
        <v/>
      </c>
    </row>
    <row r="167" spans="1:8" x14ac:dyDescent="0.15">
      <c r="A167" s="82" t="str">
        <f>IF(女子申込一覧表!J171="","",女子申込一覧表!AQ171)</f>
        <v/>
      </c>
      <c r="B167" s="82" t="str">
        <f>IF(A167="","",女子申込一覧表!BM171)</f>
        <v/>
      </c>
      <c r="C167" s="82" t="str">
        <f>IF(A167="","",女子申込一覧表!BN171)</f>
        <v/>
      </c>
      <c r="D167" s="82">
        <v>1</v>
      </c>
      <c r="E167" s="82" t="str">
        <f>IF(A167="","",女子申込一覧表!BO171)</f>
        <v/>
      </c>
      <c r="F167" s="82">
        <v>5</v>
      </c>
      <c r="G167" s="82" t="str">
        <f>IF(A167="","",女子申込一覧表!BU171)</f>
        <v/>
      </c>
      <c r="H167" s="82" t="str">
        <f>IF(A167="","",女子申込一覧表!BJ171)</f>
        <v/>
      </c>
    </row>
    <row r="168" spans="1:8" x14ac:dyDescent="0.15">
      <c r="A168" s="82" t="str">
        <f>IF(女子申込一覧表!J172="","",女子申込一覧表!AQ172)</f>
        <v/>
      </c>
      <c r="B168" s="82" t="str">
        <f>IF(A168="","",女子申込一覧表!BM172)</f>
        <v/>
      </c>
      <c r="C168" s="82" t="str">
        <f>IF(A168="","",女子申込一覧表!BN172)</f>
        <v/>
      </c>
      <c r="D168" s="82">
        <v>1</v>
      </c>
      <c r="E168" s="82" t="str">
        <f>IF(A168="","",女子申込一覧表!BO172)</f>
        <v/>
      </c>
      <c r="F168" s="82">
        <v>5</v>
      </c>
      <c r="G168" s="82" t="str">
        <f>IF(A168="","",女子申込一覧表!BU172)</f>
        <v/>
      </c>
      <c r="H168" s="82" t="str">
        <f>IF(A168="","",女子申込一覧表!BJ172)</f>
        <v/>
      </c>
    </row>
    <row r="169" spans="1:8" x14ac:dyDescent="0.15">
      <c r="A169" s="82" t="str">
        <f>IF(女子申込一覧表!J173="","",女子申込一覧表!AQ173)</f>
        <v/>
      </c>
      <c r="B169" s="82" t="str">
        <f>IF(A169="","",女子申込一覧表!BM173)</f>
        <v/>
      </c>
      <c r="C169" s="82" t="str">
        <f>IF(A169="","",女子申込一覧表!BN173)</f>
        <v/>
      </c>
      <c r="D169" s="82">
        <v>1</v>
      </c>
      <c r="E169" s="82" t="str">
        <f>IF(A169="","",女子申込一覧表!BO173)</f>
        <v/>
      </c>
      <c r="F169" s="82">
        <v>5</v>
      </c>
      <c r="G169" s="82" t="str">
        <f>IF(A169="","",女子申込一覧表!BU173)</f>
        <v/>
      </c>
      <c r="H169" s="82" t="str">
        <f>IF(A169="","",女子申込一覧表!BJ173)</f>
        <v/>
      </c>
    </row>
    <row r="170" spans="1:8" x14ac:dyDescent="0.15">
      <c r="A170" s="82" t="str">
        <f>IF(女子申込一覧表!J174="","",女子申込一覧表!AQ174)</f>
        <v/>
      </c>
      <c r="B170" s="82" t="str">
        <f>IF(A170="","",女子申込一覧表!BM174)</f>
        <v/>
      </c>
      <c r="C170" s="82" t="str">
        <f>IF(A170="","",女子申込一覧表!BN174)</f>
        <v/>
      </c>
      <c r="D170" s="82">
        <v>1</v>
      </c>
      <c r="E170" s="82" t="str">
        <f>IF(A170="","",女子申込一覧表!BO174)</f>
        <v/>
      </c>
      <c r="F170" s="82">
        <v>5</v>
      </c>
      <c r="G170" s="82" t="str">
        <f>IF(A170="","",女子申込一覧表!BU174)</f>
        <v/>
      </c>
      <c r="H170" s="82" t="str">
        <f>IF(A170="","",女子申込一覧表!BJ174)</f>
        <v/>
      </c>
    </row>
    <row r="171" spans="1:8" x14ac:dyDescent="0.15">
      <c r="A171" s="82" t="str">
        <f>IF(女子申込一覧表!J175="","",女子申込一覧表!AQ175)</f>
        <v/>
      </c>
      <c r="B171" s="82" t="str">
        <f>IF(A171="","",女子申込一覧表!BM175)</f>
        <v/>
      </c>
      <c r="C171" s="82" t="str">
        <f>IF(A171="","",女子申込一覧表!BN175)</f>
        <v/>
      </c>
      <c r="D171" s="82">
        <v>1</v>
      </c>
      <c r="E171" s="82" t="str">
        <f>IF(A171="","",女子申込一覧表!BO175)</f>
        <v/>
      </c>
      <c r="F171" s="82">
        <v>5</v>
      </c>
      <c r="G171" s="82" t="str">
        <f>IF(A171="","",女子申込一覧表!BU175)</f>
        <v/>
      </c>
      <c r="H171" s="82" t="str">
        <f>IF(A171="","",女子申込一覧表!BJ175)</f>
        <v/>
      </c>
    </row>
    <row r="172" spans="1:8" x14ac:dyDescent="0.15">
      <c r="A172" s="82" t="str">
        <f>IF(女子申込一覧表!J176="","",女子申込一覧表!AQ176)</f>
        <v/>
      </c>
      <c r="B172" s="82" t="str">
        <f>IF(A172="","",女子申込一覧表!BM176)</f>
        <v/>
      </c>
      <c r="C172" s="82" t="str">
        <f>IF(A172="","",女子申込一覧表!BN176)</f>
        <v/>
      </c>
      <c r="D172" s="82">
        <v>1</v>
      </c>
      <c r="E172" s="82" t="str">
        <f>IF(A172="","",女子申込一覧表!BO176)</f>
        <v/>
      </c>
      <c r="F172" s="82">
        <v>5</v>
      </c>
      <c r="G172" s="82" t="str">
        <f>IF(A172="","",女子申込一覧表!BU176)</f>
        <v/>
      </c>
      <c r="H172" s="82" t="str">
        <f>IF(A172="","",女子申込一覧表!BJ176)</f>
        <v/>
      </c>
    </row>
    <row r="173" spans="1:8" x14ac:dyDescent="0.15">
      <c r="A173" s="82" t="str">
        <f>IF(女子申込一覧表!J177="","",女子申込一覧表!AQ177)</f>
        <v/>
      </c>
      <c r="B173" s="82" t="str">
        <f>IF(A173="","",女子申込一覧表!BM177)</f>
        <v/>
      </c>
      <c r="C173" s="82" t="str">
        <f>IF(A173="","",女子申込一覧表!BN177)</f>
        <v/>
      </c>
      <c r="D173" s="82">
        <v>1</v>
      </c>
      <c r="E173" s="82" t="str">
        <f>IF(A173="","",女子申込一覧表!BO177)</f>
        <v/>
      </c>
      <c r="F173" s="82">
        <v>5</v>
      </c>
      <c r="G173" s="82" t="str">
        <f>IF(A173="","",女子申込一覧表!BU177)</f>
        <v/>
      </c>
      <c r="H173" s="82" t="str">
        <f>IF(A173="","",女子申込一覧表!BJ177)</f>
        <v/>
      </c>
    </row>
    <row r="174" spans="1:8" x14ac:dyDescent="0.15">
      <c r="A174" s="82" t="str">
        <f>IF(女子申込一覧表!J178="","",女子申込一覧表!AQ178)</f>
        <v/>
      </c>
      <c r="B174" s="82" t="str">
        <f>IF(A174="","",女子申込一覧表!BM178)</f>
        <v/>
      </c>
      <c r="C174" s="82" t="str">
        <f>IF(A174="","",女子申込一覧表!BN178)</f>
        <v/>
      </c>
      <c r="D174" s="82">
        <v>1</v>
      </c>
      <c r="E174" s="82" t="str">
        <f>IF(A174="","",女子申込一覧表!BO178)</f>
        <v/>
      </c>
      <c r="F174" s="82">
        <v>5</v>
      </c>
      <c r="G174" s="82" t="str">
        <f>IF(A174="","",女子申込一覧表!BU178)</f>
        <v/>
      </c>
      <c r="H174" s="82" t="str">
        <f>IF(A174="","",女子申込一覧表!BJ178)</f>
        <v/>
      </c>
    </row>
    <row r="175" spans="1:8" x14ac:dyDescent="0.15">
      <c r="A175" s="82" t="str">
        <f>IF(女子申込一覧表!J179="","",女子申込一覧表!AQ179)</f>
        <v/>
      </c>
      <c r="B175" s="82" t="str">
        <f>IF(A175="","",女子申込一覧表!BM179)</f>
        <v/>
      </c>
      <c r="C175" s="82" t="str">
        <f>IF(A175="","",女子申込一覧表!BN179)</f>
        <v/>
      </c>
      <c r="D175" s="82">
        <v>1</v>
      </c>
      <c r="E175" s="82" t="str">
        <f>IF(A175="","",女子申込一覧表!BO179)</f>
        <v/>
      </c>
      <c r="F175" s="82">
        <v>5</v>
      </c>
      <c r="G175" s="82" t="str">
        <f>IF(A175="","",女子申込一覧表!BU179)</f>
        <v/>
      </c>
      <c r="H175" s="82" t="str">
        <f>IF(A175="","",女子申込一覧表!BJ179)</f>
        <v/>
      </c>
    </row>
    <row r="176" spans="1:8" x14ac:dyDescent="0.15">
      <c r="A176" s="82" t="str">
        <f>IF(女子申込一覧表!J180="","",女子申込一覧表!AQ180)</f>
        <v/>
      </c>
      <c r="B176" s="82" t="str">
        <f>IF(A176="","",女子申込一覧表!BM180)</f>
        <v/>
      </c>
      <c r="C176" s="82" t="str">
        <f>IF(A176="","",女子申込一覧表!BN180)</f>
        <v/>
      </c>
      <c r="D176" s="82">
        <v>1</v>
      </c>
      <c r="E176" s="82" t="str">
        <f>IF(A176="","",女子申込一覧表!BO180)</f>
        <v/>
      </c>
      <c r="F176" s="82">
        <v>5</v>
      </c>
      <c r="G176" s="82" t="str">
        <f>IF(A176="","",女子申込一覧表!BU180)</f>
        <v/>
      </c>
      <c r="H176" s="82" t="str">
        <f>IF(A176="","",女子申込一覧表!BJ180)</f>
        <v/>
      </c>
    </row>
    <row r="177" spans="1:8" x14ac:dyDescent="0.15">
      <c r="A177" s="82" t="str">
        <f>IF(女子申込一覧表!J181="","",女子申込一覧表!AQ181)</f>
        <v/>
      </c>
      <c r="B177" s="82" t="str">
        <f>IF(A177="","",女子申込一覧表!BM181)</f>
        <v/>
      </c>
      <c r="C177" s="82" t="str">
        <f>IF(A177="","",女子申込一覧表!BN181)</f>
        <v/>
      </c>
      <c r="D177" s="82">
        <v>1</v>
      </c>
      <c r="E177" s="82" t="str">
        <f>IF(A177="","",女子申込一覧表!BO181)</f>
        <v/>
      </c>
      <c r="F177" s="82">
        <v>5</v>
      </c>
      <c r="G177" s="82" t="str">
        <f>IF(A177="","",女子申込一覧表!BU181)</f>
        <v/>
      </c>
      <c r="H177" s="82" t="str">
        <f>IF(A177="","",女子申込一覧表!BJ181)</f>
        <v/>
      </c>
    </row>
    <row r="178" spans="1:8" x14ac:dyDescent="0.15">
      <c r="A178" s="82" t="str">
        <f>IF(女子申込一覧表!J182="","",女子申込一覧表!AQ182)</f>
        <v/>
      </c>
      <c r="B178" s="82" t="str">
        <f>IF(A178="","",女子申込一覧表!BM182)</f>
        <v/>
      </c>
      <c r="C178" s="82" t="str">
        <f>IF(A178="","",女子申込一覧表!BN182)</f>
        <v/>
      </c>
      <c r="D178" s="82">
        <v>1</v>
      </c>
      <c r="E178" s="82" t="str">
        <f>IF(A178="","",女子申込一覧表!BO182)</f>
        <v/>
      </c>
      <c r="F178" s="82">
        <v>5</v>
      </c>
      <c r="G178" s="82" t="str">
        <f>IF(A178="","",女子申込一覧表!BU182)</f>
        <v/>
      </c>
      <c r="H178" s="82" t="str">
        <f>IF(A178="","",女子申込一覧表!BJ182)</f>
        <v/>
      </c>
    </row>
    <row r="179" spans="1:8" x14ac:dyDescent="0.15">
      <c r="A179" s="82" t="str">
        <f>IF(女子申込一覧表!J183="","",女子申込一覧表!AQ183)</f>
        <v/>
      </c>
      <c r="B179" s="82" t="str">
        <f>IF(A179="","",女子申込一覧表!BM183)</f>
        <v/>
      </c>
      <c r="C179" s="82" t="str">
        <f>IF(A179="","",女子申込一覧表!BN183)</f>
        <v/>
      </c>
      <c r="D179" s="82">
        <v>1</v>
      </c>
      <c r="E179" s="82" t="str">
        <f>IF(A179="","",女子申込一覧表!BO183)</f>
        <v/>
      </c>
      <c r="F179" s="82">
        <v>5</v>
      </c>
      <c r="G179" s="82" t="str">
        <f>IF(A179="","",女子申込一覧表!BU183)</f>
        <v/>
      </c>
      <c r="H179" s="82" t="str">
        <f>IF(A179="","",女子申込一覧表!BJ183)</f>
        <v/>
      </c>
    </row>
    <row r="180" spans="1:8" x14ac:dyDescent="0.15">
      <c r="A180" s="82" t="str">
        <f>IF(女子申込一覧表!J184="","",女子申込一覧表!AQ184)</f>
        <v/>
      </c>
      <c r="B180" s="82" t="str">
        <f>IF(A180="","",女子申込一覧表!BM184)</f>
        <v/>
      </c>
      <c r="C180" s="82" t="str">
        <f>IF(A180="","",女子申込一覧表!BN184)</f>
        <v/>
      </c>
      <c r="D180" s="82">
        <v>1</v>
      </c>
      <c r="E180" s="82" t="str">
        <f>IF(A180="","",女子申込一覧表!BO184)</f>
        <v/>
      </c>
      <c r="F180" s="82">
        <v>5</v>
      </c>
      <c r="G180" s="82" t="str">
        <f>IF(A180="","",女子申込一覧表!BU184)</f>
        <v/>
      </c>
      <c r="H180" s="82" t="str">
        <f>IF(A180="","",女子申込一覧表!BJ184)</f>
        <v/>
      </c>
    </row>
    <row r="181" spans="1:8" x14ac:dyDescent="0.15">
      <c r="A181" s="82" t="str">
        <f>IF(女子申込一覧表!J185="","",女子申込一覧表!AQ185)</f>
        <v/>
      </c>
      <c r="B181" s="82" t="str">
        <f>IF(A181="","",女子申込一覧表!BM185)</f>
        <v/>
      </c>
      <c r="C181" s="82" t="str">
        <f>IF(A181="","",女子申込一覧表!BN185)</f>
        <v/>
      </c>
      <c r="D181" s="82">
        <v>1</v>
      </c>
      <c r="E181" s="82" t="str">
        <f>IF(A181="","",女子申込一覧表!BO185)</f>
        <v/>
      </c>
      <c r="F181" s="82">
        <v>5</v>
      </c>
      <c r="G181" s="82" t="str">
        <f>IF(A181="","",女子申込一覧表!BU185)</f>
        <v/>
      </c>
      <c r="H181" s="82" t="str">
        <f>IF(A181="","",女子申込一覧表!BJ185)</f>
        <v/>
      </c>
    </row>
    <row r="182" spans="1:8" x14ac:dyDescent="0.15">
      <c r="A182" s="82" t="str">
        <f>IF(女子申込一覧表!J186="","",女子申込一覧表!AQ186)</f>
        <v/>
      </c>
      <c r="B182" s="82" t="str">
        <f>IF(A182="","",女子申込一覧表!BM186)</f>
        <v/>
      </c>
      <c r="C182" s="82" t="str">
        <f>IF(A182="","",女子申込一覧表!BN186)</f>
        <v/>
      </c>
      <c r="D182" s="82">
        <v>1</v>
      </c>
      <c r="E182" s="82" t="str">
        <f>IF(A182="","",女子申込一覧表!BO186)</f>
        <v/>
      </c>
      <c r="F182" s="82">
        <v>5</v>
      </c>
      <c r="G182" s="82" t="str">
        <f>IF(A182="","",女子申込一覧表!BU186)</f>
        <v/>
      </c>
      <c r="H182" s="82" t="str">
        <f>IF(A182="","",女子申込一覧表!BJ186)</f>
        <v/>
      </c>
    </row>
    <row r="183" spans="1:8" x14ac:dyDescent="0.15">
      <c r="A183" s="82" t="str">
        <f>IF(女子申込一覧表!J187="","",女子申込一覧表!AQ187)</f>
        <v/>
      </c>
      <c r="B183" s="82" t="str">
        <f>IF(A183="","",女子申込一覧表!BM187)</f>
        <v/>
      </c>
      <c r="C183" s="82" t="str">
        <f>IF(A183="","",女子申込一覧表!BN187)</f>
        <v/>
      </c>
      <c r="D183" s="82">
        <v>1</v>
      </c>
      <c r="E183" s="82" t="str">
        <f>IF(A183="","",女子申込一覧表!BO187)</f>
        <v/>
      </c>
      <c r="F183" s="82">
        <v>5</v>
      </c>
      <c r="G183" s="82" t="str">
        <f>IF(A183="","",女子申込一覧表!BU187)</f>
        <v/>
      </c>
      <c r="H183" s="82" t="str">
        <f>IF(A183="","",女子申込一覧表!BJ187)</f>
        <v/>
      </c>
    </row>
    <row r="184" spans="1:8" x14ac:dyDescent="0.15">
      <c r="A184" s="82" t="str">
        <f>IF(女子申込一覧表!J188="","",女子申込一覧表!AQ188)</f>
        <v/>
      </c>
      <c r="B184" s="82" t="str">
        <f>IF(A184="","",女子申込一覧表!BM188)</f>
        <v/>
      </c>
      <c r="C184" s="82" t="str">
        <f>IF(A184="","",女子申込一覧表!BN188)</f>
        <v/>
      </c>
      <c r="D184" s="82">
        <v>1</v>
      </c>
      <c r="E184" s="82" t="str">
        <f>IF(A184="","",女子申込一覧表!BO188)</f>
        <v/>
      </c>
      <c r="F184" s="82">
        <v>5</v>
      </c>
      <c r="G184" s="82" t="str">
        <f>IF(A184="","",女子申込一覧表!BU188)</f>
        <v/>
      </c>
      <c r="H184" s="82" t="str">
        <f>IF(A184="","",女子申込一覧表!BJ188)</f>
        <v/>
      </c>
    </row>
    <row r="185" spans="1:8" x14ac:dyDescent="0.15">
      <c r="A185" s="82" t="str">
        <f>IF(女子申込一覧表!J189="","",女子申込一覧表!AQ189)</f>
        <v/>
      </c>
      <c r="B185" s="82" t="str">
        <f>IF(A185="","",女子申込一覧表!BM189)</f>
        <v/>
      </c>
      <c r="C185" s="82" t="str">
        <f>IF(A185="","",女子申込一覧表!BN189)</f>
        <v/>
      </c>
      <c r="D185" s="82">
        <v>1</v>
      </c>
      <c r="E185" s="82" t="str">
        <f>IF(A185="","",女子申込一覧表!BO189)</f>
        <v/>
      </c>
      <c r="F185" s="82">
        <v>5</v>
      </c>
      <c r="G185" s="82" t="str">
        <f>IF(A185="","",女子申込一覧表!BU189)</f>
        <v/>
      </c>
      <c r="H185" s="82" t="str">
        <f>IF(A185="","",女子申込一覧表!BJ189)</f>
        <v/>
      </c>
    </row>
    <row r="186" spans="1:8" x14ac:dyDescent="0.15">
      <c r="A186" s="82" t="str">
        <f>IF(女子申込一覧表!J190="","",女子申込一覧表!AQ190)</f>
        <v/>
      </c>
      <c r="B186" s="82" t="str">
        <f>IF(A186="","",女子申込一覧表!BM190)</f>
        <v/>
      </c>
      <c r="C186" s="82" t="str">
        <f>IF(A186="","",女子申込一覧表!BN190)</f>
        <v/>
      </c>
      <c r="D186" s="82">
        <v>1</v>
      </c>
      <c r="E186" s="82" t="str">
        <f>IF(A186="","",女子申込一覧表!BO190)</f>
        <v/>
      </c>
      <c r="F186" s="82">
        <v>5</v>
      </c>
      <c r="G186" s="82" t="str">
        <f>IF(A186="","",女子申込一覧表!BU190)</f>
        <v/>
      </c>
      <c r="H186" s="82" t="str">
        <f>IF(A186="","",女子申込一覧表!BJ190)</f>
        <v/>
      </c>
    </row>
    <row r="187" spans="1:8" x14ac:dyDescent="0.15">
      <c r="A187" s="82" t="str">
        <f>IF(女子申込一覧表!J191="","",女子申込一覧表!AQ191)</f>
        <v/>
      </c>
      <c r="B187" s="82" t="str">
        <f>IF(A187="","",女子申込一覧表!BM191)</f>
        <v/>
      </c>
      <c r="C187" s="82" t="str">
        <f>IF(A187="","",女子申込一覧表!BN191)</f>
        <v/>
      </c>
      <c r="D187" s="82">
        <v>1</v>
      </c>
      <c r="E187" s="82" t="str">
        <f>IF(A187="","",女子申込一覧表!BO191)</f>
        <v/>
      </c>
      <c r="F187" s="82">
        <v>5</v>
      </c>
      <c r="G187" s="82" t="str">
        <f>IF(A187="","",女子申込一覧表!BU191)</f>
        <v/>
      </c>
      <c r="H187" s="82" t="str">
        <f>IF(A187="","",女子申込一覧表!BJ191)</f>
        <v/>
      </c>
    </row>
    <row r="188" spans="1:8" x14ac:dyDescent="0.15">
      <c r="A188" s="82" t="str">
        <f>IF(女子申込一覧表!J192="","",女子申込一覧表!AQ192)</f>
        <v/>
      </c>
      <c r="B188" s="82" t="str">
        <f>IF(A188="","",女子申込一覧表!BM192)</f>
        <v/>
      </c>
      <c r="C188" s="82" t="str">
        <f>IF(A188="","",女子申込一覧表!BN192)</f>
        <v/>
      </c>
      <c r="D188" s="82">
        <v>1</v>
      </c>
      <c r="E188" s="82" t="str">
        <f>IF(A188="","",女子申込一覧表!BO192)</f>
        <v/>
      </c>
      <c r="F188" s="82">
        <v>5</v>
      </c>
      <c r="G188" s="82" t="str">
        <f>IF(A188="","",女子申込一覧表!BU192)</f>
        <v/>
      </c>
      <c r="H188" s="82" t="str">
        <f>IF(A188="","",女子申込一覧表!BJ192)</f>
        <v/>
      </c>
    </row>
    <row r="189" spans="1:8" x14ac:dyDescent="0.15">
      <c r="A189" s="82" t="str">
        <f>IF(女子申込一覧表!J193="","",女子申込一覧表!AQ193)</f>
        <v/>
      </c>
      <c r="B189" s="82" t="str">
        <f>IF(A189="","",女子申込一覧表!BM193)</f>
        <v/>
      </c>
      <c r="C189" s="82" t="str">
        <f>IF(A189="","",女子申込一覧表!BN193)</f>
        <v/>
      </c>
      <c r="D189" s="82">
        <v>1</v>
      </c>
      <c r="E189" s="82" t="str">
        <f>IF(A189="","",女子申込一覧表!BO193)</f>
        <v/>
      </c>
      <c r="F189" s="82">
        <v>5</v>
      </c>
      <c r="G189" s="82" t="str">
        <f>IF(A189="","",女子申込一覧表!BU193)</f>
        <v/>
      </c>
      <c r="H189" s="82" t="str">
        <f>IF(A189="","",女子申込一覧表!BJ193)</f>
        <v/>
      </c>
    </row>
    <row r="190" spans="1:8" x14ac:dyDescent="0.15">
      <c r="A190" s="82" t="str">
        <f>IF(女子申込一覧表!J194="","",女子申込一覧表!AQ194)</f>
        <v/>
      </c>
      <c r="B190" s="82" t="str">
        <f>IF(A190="","",女子申込一覧表!BM194)</f>
        <v/>
      </c>
      <c r="C190" s="82" t="str">
        <f>IF(A190="","",女子申込一覧表!BN194)</f>
        <v/>
      </c>
      <c r="D190" s="82">
        <v>1</v>
      </c>
      <c r="E190" s="82" t="str">
        <f>IF(A190="","",女子申込一覧表!BO194)</f>
        <v/>
      </c>
      <c r="F190" s="82">
        <v>5</v>
      </c>
      <c r="G190" s="82" t="str">
        <f>IF(A190="","",女子申込一覧表!BU194)</f>
        <v/>
      </c>
      <c r="H190" s="82" t="str">
        <f>IF(A190="","",女子申込一覧表!BJ194)</f>
        <v/>
      </c>
    </row>
    <row r="191" spans="1:8" x14ac:dyDescent="0.15">
      <c r="A191" s="82" t="str">
        <f>IF(女子申込一覧表!J195="","",女子申込一覧表!AQ195)</f>
        <v/>
      </c>
      <c r="B191" s="82" t="str">
        <f>IF(A191="","",女子申込一覧表!BM195)</f>
        <v/>
      </c>
      <c r="C191" s="82" t="str">
        <f>IF(A191="","",女子申込一覧表!BN195)</f>
        <v/>
      </c>
      <c r="D191" s="82">
        <v>1</v>
      </c>
      <c r="E191" s="82" t="str">
        <f>IF(A191="","",女子申込一覧表!BO195)</f>
        <v/>
      </c>
      <c r="F191" s="82">
        <v>5</v>
      </c>
      <c r="G191" s="82" t="str">
        <f>IF(A191="","",女子申込一覧表!BU195)</f>
        <v/>
      </c>
      <c r="H191" s="82" t="str">
        <f>IF(A191="","",女子申込一覧表!BJ195)</f>
        <v/>
      </c>
    </row>
    <row r="192" spans="1:8" x14ac:dyDescent="0.15">
      <c r="A192" s="82" t="str">
        <f>IF(女子申込一覧表!J196="","",女子申込一覧表!AQ196)</f>
        <v/>
      </c>
      <c r="B192" s="82" t="str">
        <f>IF(A192="","",女子申込一覧表!BM196)</f>
        <v/>
      </c>
      <c r="C192" s="82" t="str">
        <f>IF(A192="","",女子申込一覧表!BN196)</f>
        <v/>
      </c>
      <c r="D192" s="82">
        <v>1</v>
      </c>
      <c r="E192" s="82" t="str">
        <f>IF(A192="","",女子申込一覧表!BO196)</f>
        <v/>
      </c>
      <c r="F192" s="82">
        <v>5</v>
      </c>
      <c r="G192" s="82" t="str">
        <f>IF(A192="","",女子申込一覧表!BU196)</f>
        <v/>
      </c>
      <c r="H192" s="82" t="str">
        <f>IF(A192="","",女子申込一覧表!BJ196)</f>
        <v/>
      </c>
    </row>
    <row r="193" spans="1:8" x14ac:dyDescent="0.15">
      <c r="A193" s="82" t="str">
        <f>IF(女子申込一覧表!J197="","",女子申込一覧表!AQ197)</f>
        <v/>
      </c>
      <c r="B193" s="82" t="str">
        <f>IF(A193="","",女子申込一覧表!BM197)</f>
        <v/>
      </c>
      <c r="C193" s="82" t="str">
        <f>IF(A193="","",女子申込一覧表!BN197)</f>
        <v/>
      </c>
      <c r="D193" s="82">
        <v>1</v>
      </c>
      <c r="E193" s="82" t="str">
        <f>IF(A193="","",女子申込一覧表!BO197)</f>
        <v/>
      </c>
      <c r="F193" s="82">
        <v>5</v>
      </c>
      <c r="G193" s="82" t="str">
        <f>IF(A193="","",女子申込一覧表!BU197)</f>
        <v/>
      </c>
      <c r="H193" s="82" t="str">
        <f>IF(A193="","",女子申込一覧表!BJ197)</f>
        <v/>
      </c>
    </row>
    <row r="194" spans="1:8" x14ac:dyDescent="0.15">
      <c r="A194" s="82" t="str">
        <f>IF(女子申込一覧表!J198="","",女子申込一覧表!AQ198)</f>
        <v/>
      </c>
      <c r="B194" s="82" t="str">
        <f>IF(A194="","",女子申込一覧表!BM198)</f>
        <v/>
      </c>
      <c r="C194" s="82" t="str">
        <f>IF(A194="","",女子申込一覧表!BN198)</f>
        <v/>
      </c>
      <c r="D194" s="82">
        <v>1</v>
      </c>
      <c r="E194" s="82" t="str">
        <f>IF(A194="","",女子申込一覧表!BO198)</f>
        <v/>
      </c>
      <c r="F194" s="82">
        <v>5</v>
      </c>
      <c r="G194" s="82" t="str">
        <f>IF(A194="","",女子申込一覧表!BU198)</f>
        <v/>
      </c>
      <c r="H194" s="82" t="str">
        <f>IF(A194="","",女子申込一覧表!BJ198)</f>
        <v/>
      </c>
    </row>
    <row r="195" spans="1:8" x14ac:dyDescent="0.15">
      <c r="A195" s="82" t="str">
        <f>IF(女子申込一覧表!J199="","",女子申込一覧表!AQ199)</f>
        <v/>
      </c>
      <c r="B195" s="82" t="str">
        <f>IF(A195="","",女子申込一覧表!BM199)</f>
        <v/>
      </c>
      <c r="C195" s="82" t="str">
        <f>IF(A195="","",女子申込一覧表!BN199)</f>
        <v/>
      </c>
      <c r="D195" s="82">
        <v>1</v>
      </c>
      <c r="E195" s="82" t="str">
        <f>IF(A195="","",女子申込一覧表!BO199)</f>
        <v/>
      </c>
      <c r="F195" s="82">
        <v>5</v>
      </c>
      <c r="G195" s="82" t="str">
        <f>IF(A195="","",女子申込一覧表!BU199)</f>
        <v/>
      </c>
      <c r="H195" s="82" t="str">
        <f>IF(A195="","",女子申込一覧表!BJ199)</f>
        <v/>
      </c>
    </row>
    <row r="196" spans="1:8" x14ac:dyDescent="0.15">
      <c r="A196" s="82" t="str">
        <f>IF(女子申込一覧表!J200="","",女子申込一覧表!AQ200)</f>
        <v/>
      </c>
      <c r="B196" s="82" t="str">
        <f>IF(A196="","",女子申込一覧表!BM200)</f>
        <v/>
      </c>
      <c r="C196" s="82" t="str">
        <f>IF(A196="","",女子申込一覧表!BN200)</f>
        <v/>
      </c>
      <c r="D196" s="82">
        <v>1</v>
      </c>
      <c r="E196" s="82" t="str">
        <f>IF(A196="","",女子申込一覧表!BO200)</f>
        <v/>
      </c>
      <c r="F196" s="82">
        <v>5</v>
      </c>
      <c r="G196" s="82" t="str">
        <f>IF(A196="","",女子申込一覧表!BU200)</f>
        <v/>
      </c>
      <c r="H196" s="82" t="str">
        <f>IF(A196="","",女子申込一覧表!BJ200)</f>
        <v/>
      </c>
    </row>
    <row r="197" spans="1:8" x14ac:dyDescent="0.15">
      <c r="A197" s="82" t="str">
        <f>IF(女子申込一覧表!J201="","",女子申込一覧表!AQ201)</f>
        <v/>
      </c>
      <c r="B197" s="82" t="str">
        <f>IF(A197="","",女子申込一覧表!BM201)</f>
        <v/>
      </c>
      <c r="C197" s="82" t="str">
        <f>IF(A197="","",女子申込一覧表!BN201)</f>
        <v/>
      </c>
      <c r="D197" s="82">
        <v>1</v>
      </c>
      <c r="E197" s="82" t="str">
        <f>IF(A197="","",女子申込一覧表!BO201)</f>
        <v/>
      </c>
      <c r="F197" s="82">
        <v>5</v>
      </c>
      <c r="G197" s="82" t="str">
        <f>IF(A197="","",女子申込一覧表!BU201)</f>
        <v/>
      </c>
      <c r="H197" s="82" t="str">
        <f>IF(A197="","",女子申込一覧表!BJ201)</f>
        <v/>
      </c>
    </row>
    <row r="198" spans="1:8" x14ac:dyDescent="0.15">
      <c r="A198" s="82" t="str">
        <f>IF(女子申込一覧表!J202="","",女子申込一覧表!AQ202)</f>
        <v/>
      </c>
      <c r="B198" s="82" t="str">
        <f>IF(A198="","",女子申込一覧表!BM202)</f>
        <v/>
      </c>
      <c r="C198" s="82" t="str">
        <f>IF(A198="","",女子申込一覧表!BN202)</f>
        <v/>
      </c>
      <c r="D198" s="82">
        <v>1</v>
      </c>
      <c r="E198" s="82" t="str">
        <f>IF(A198="","",女子申込一覧表!BO202)</f>
        <v/>
      </c>
      <c r="F198" s="82">
        <v>5</v>
      </c>
      <c r="G198" s="82" t="str">
        <f>IF(A198="","",女子申込一覧表!BU202)</f>
        <v/>
      </c>
      <c r="H198" s="82" t="str">
        <f>IF(A198="","",女子申込一覧表!BJ202)</f>
        <v/>
      </c>
    </row>
    <row r="199" spans="1:8" x14ac:dyDescent="0.15">
      <c r="A199" s="82" t="str">
        <f>IF(女子申込一覧表!J203="","",女子申込一覧表!AQ203)</f>
        <v/>
      </c>
      <c r="B199" s="82" t="str">
        <f>IF(A199="","",女子申込一覧表!BM203)</f>
        <v/>
      </c>
      <c r="C199" s="82" t="str">
        <f>IF(A199="","",女子申込一覧表!BN203)</f>
        <v/>
      </c>
      <c r="D199" s="82">
        <v>1</v>
      </c>
      <c r="E199" s="82" t="str">
        <f>IF(A199="","",女子申込一覧表!BO203)</f>
        <v/>
      </c>
      <c r="F199" s="82">
        <v>5</v>
      </c>
      <c r="G199" s="82" t="str">
        <f>IF(A199="","",女子申込一覧表!BU203)</f>
        <v/>
      </c>
      <c r="H199" s="82" t="str">
        <f>IF(A199="","",女子申込一覧表!BJ203)</f>
        <v/>
      </c>
    </row>
    <row r="200" spans="1:8" x14ac:dyDescent="0.15">
      <c r="A200" s="82" t="str">
        <f>IF(女子申込一覧表!J204="","",女子申込一覧表!AQ204)</f>
        <v/>
      </c>
      <c r="B200" s="82" t="str">
        <f>IF(A200="","",女子申込一覧表!BM204)</f>
        <v/>
      </c>
      <c r="C200" s="82" t="str">
        <f>IF(A200="","",女子申込一覧表!BN204)</f>
        <v/>
      </c>
      <c r="D200" s="82">
        <v>1</v>
      </c>
      <c r="E200" s="82" t="str">
        <f>IF(A200="","",女子申込一覧表!BO204)</f>
        <v/>
      </c>
      <c r="F200" s="82">
        <v>5</v>
      </c>
      <c r="G200" s="82" t="str">
        <f>IF(A200="","",女子申込一覧表!BU204)</f>
        <v/>
      </c>
      <c r="H200" s="82" t="str">
        <f>IF(A200="","",女子申込一覧表!BJ204)</f>
        <v/>
      </c>
    </row>
    <row r="201" spans="1:8" x14ac:dyDescent="0.15">
      <c r="A201" s="82" t="str">
        <f>IF(女子申込一覧表!J205="","",女子申込一覧表!AQ205)</f>
        <v/>
      </c>
      <c r="B201" s="82" t="str">
        <f>IF(A201="","",女子申込一覧表!BM205)</f>
        <v/>
      </c>
      <c r="C201" s="82" t="str">
        <f>IF(A201="","",女子申込一覧表!BN205)</f>
        <v/>
      </c>
      <c r="D201" s="82">
        <v>1</v>
      </c>
      <c r="E201" s="82" t="str">
        <f>IF(A201="","",女子申込一覧表!BO205)</f>
        <v/>
      </c>
      <c r="F201" s="82">
        <v>5</v>
      </c>
      <c r="G201" s="82" t="str">
        <f>IF(A201="","",女子申込一覧表!BU205)</f>
        <v/>
      </c>
      <c r="H201" s="82" t="str">
        <f>IF(A201="","",女子申込一覧表!BJ205)</f>
        <v/>
      </c>
    </row>
    <row r="202" spans="1:8" x14ac:dyDescent="0.15">
      <c r="A202" s="82" t="str">
        <f>IF(女子申込一覧表!J206="","",女子申込一覧表!AQ206)</f>
        <v/>
      </c>
      <c r="B202" s="82" t="str">
        <f>IF(A202="","",女子申込一覧表!BM206)</f>
        <v/>
      </c>
      <c r="C202" s="82" t="str">
        <f>IF(A202="","",女子申込一覧表!BN206)</f>
        <v/>
      </c>
      <c r="D202" s="82">
        <v>1</v>
      </c>
      <c r="E202" s="82" t="str">
        <f>IF(A202="","",女子申込一覧表!BO206)</f>
        <v/>
      </c>
      <c r="F202" s="82">
        <v>5</v>
      </c>
      <c r="G202" s="82" t="str">
        <f>IF(A202="","",女子申込一覧表!BU206)</f>
        <v/>
      </c>
      <c r="H202" s="82" t="str">
        <f>IF(A202="","",女子申込一覧表!BJ206)</f>
        <v/>
      </c>
    </row>
    <row r="203" spans="1:8" x14ac:dyDescent="0.15">
      <c r="A203" s="79" t="str">
        <f>IF(女子申込一覧表!J207="","",女子申込一覧表!AQ207)</f>
        <v/>
      </c>
      <c r="B203" s="79" t="str">
        <f>IF(A203="","",女子申込一覧表!BM207)</f>
        <v/>
      </c>
      <c r="C203" s="79" t="str">
        <f>IF(A203="","",女子申込一覧表!BN207)</f>
        <v/>
      </c>
      <c r="D203" s="79">
        <v>1</v>
      </c>
      <c r="E203" s="79" t="str">
        <f>IF(A203="","",女子申込一覧表!BO207)</f>
        <v/>
      </c>
      <c r="F203" s="79">
        <v>5</v>
      </c>
      <c r="G203" s="79" t="str">
        <f>IF(A203="","",女子申込一覧表!BU207)</f>
        <v/>
      </c>
      <c r="H203" s="79" t="str">
        <f>IF(A203="","",女子申込一覧表!BJ207)</f>
        <v/>
      </c>
    </row>
    <row r="204" spans="1:8" x14ac:dyDescent="0.15">
      <c r="A204" t="str">
        <f>IF(男子申込一覧表!M6="","",男子申込一覧表!AQ6)</f>
        <v/>
      </c>
      <c r="B204" t="str">
        <f>IF(A204="","",男子申込一覧表!BP6)</f>
        <v/>
      </c>
      <c r="C204" t="str">
        <f>IF(A204="","",男子申込一覧表!BQ6)</f>
        <v/>
      </c>
      <c r="D204">
        <v>1</v>
      </c>
      <c r="E204" t="str">
        <f>IF(A204="","",男子申込一覧表!BR6)</f>
        <v/>
      </c>
      <c r="F204" s="86">
        <v>0</v>
      </c>
      <c r="G204" t="str">
        <f>IF(A204="","",男子申込一覧表!BV6)</f>
        <v/>
      </c>
      <c r="H204" t="str">
        <f>IF(A204="","",男子申込一覧表!BK6)</f>
        <v/>
      </c>
    </row>
    <row r="205" spans="1:8" x14ac:dyDescent="0.15">
      <c r="A205" t="str">
        <f>IF(男子申込一覧表!M7="","",男子申込一覧表!AQ7)</f>
        <v/>
      </c>
      <c r="B205" t="str">
        <f>IF(A205="","",男子申込一覧表!BP7)</f>
        <v/>
      </c>
      <c r="C205" t="str">
        <f>IF(A205="","",男子申込一覧表!BQ7)</f>
        <v/>
      </c>
      <c r="D205">
        <v>1</v>
      </c>
      <c r="E205" t="str">
        <f>IF(A205="","",男子申込一覧表!BR7)</f>
        <v/>
      </c>
      <c r="F205" s="86">
        <v>0</v>
      </c>
      <c r="G205" t="str">
        <f>IF(A205="","",男子申込一覧表!BV7)</f>
        <v/>
      </c>
      <c r="H205" t="str">
        <f>IF(A205="","",男子申込一覧表!BK7)</f>
        <v/>
      </c>
    </row>
    <row r="206" spans="1:8" x14ac:dyDescent="0.15">
      <c r="A206" t="str">
        <f>IF(男子申込一覧表!M8="","",男子申込一覧表!AQ8)</f>
        <v/>
      </c>
      <c r="B206" t="str">
        <f>IF(A206="","",男子申込一覧表!BP8)</f>
        <v/>
      </c>
      <c r="C206" t="str">
        <f>IF(A206="","",男子申込一覧表!BQ8)</f>
        <v/>
      </c>
      <c r="D206">
        <v>1</v>
      </c>
      <c r="E206" t="str">
        <f>IF(A206="","",男子申込一覧表!BR8)</f>
        <v/>
      </c>
      <c r="F206" s="86">
        <v>0</v>
      </c>
      <c r="G206" t="str">
        <f>IF(A206="","",男子申込一覧表!BV8)</f>
        <v/>
      </c>
      <c r="H206" t="str">
        <f>IF(A206="","",男子申込一覧表!BK8)</f>
        <v/>
      </c>
    </row>
    <row r="207" spans="1:8" x14ac:dyDescent="0.15">
      <c r="A207" t="str">
        <f>IF(男子申込一覧表!M9="","",男子申込一覧表!AQ9)</f>
        <v/>
      </c>
      <c r="B207" t="str">
        <f>IF(A207="","",男子申込一覧表!BP9)</f>
        <v/>
      </c>
      <c r="C207" t="str">
        <f>IF(A207="","",男子申込一覧表!BQ9)</f>
        <v/>
      </c>
      <c r="D207">
        <v>1</v>
      </c>
      <c r="E207" t="str">
        <f>IF(A207="","",男子申込一覧表!BR9)</f>
        <v/>
      </c>
      <c r="F207" s="86">
        <v>0</v>
      </c>
      <c r="G207" t="str">
        <f>IF(A207="","",男子申込一覧表!BV9)</f>
        <v/>
      </c>
      <c r="H207" t="str">
        <f>IF(A207="","",男子申込一覧表!BK9)</f>
        <v/>
      </c>
    </row>
    <row r="208" spans="1:8" x14ac:dyDescent="0.15">
      <c r="A208" t="str">
        <f>IF(男子申込一覧表!M10="","",男子申込一覧表!AQ10)</f>
        <v/>
      </c>
      <c r="B208" t="str">
        <f>IF(A208="","",男子申込一覧表!BP10)</f>
        <v/>
      </c>
      <c r="C208" t="str">
        <f>IF(A208="","",男子申込一覧表!BQ10)</f>
        <v/>
      </c>
      <c r="D208">
        <v>1</v>
      </c>
      <c r="E208" t="str">
        <f>IF(A208="","",男子申込一覧表!BR10)</f>
        <v/>
      </c>
      <c r="F208" s="86">
        <v>0</v>
      </c>
      <c r="G208" t="str">
        <f>IF(A208="","",男子申込一覧表!BV10)</f>
        <v/>
      </c>
      <c r="H208" t="str">
        <f>IF(A208="","",男子申込一覧表!BK10)</f>
        <v/>
      </c>
    </row>
    <row r="209" spans="1:8" x14ac:dyDescent="0.15">
      <c r="A209" t="str">
        <f>IF(男子申込一覧表!M11="","",男子申込一覧表!AQ11)</f>
        <v/>
      </c>
      <c r="B209" t="str">
        <f>IF(A209="","",男子申込一覧表!BP11)</f>
        <v/>
      </c>
      <c r="C209" t="str">
        <f>IF(A209="","",男子申込一覧表!BQ11)</f>
        <v/>
      </c>
      <c r="D209">
        <v>1</v>
      </c>
      <c r="E209" t="str">
        <f>IF(A209="","",男子申込一覧表!BR11)</f>
        <v/>
      </c>
      <c r="F209" s="86">
        <v>0</v>
      </c>
      <c r="G209" t="str">
        <f>IF(A209="","",男子申込一覧表!BV11)</f>
        <v/>
      </c>
      <c r="H209" t="str">
        <f>IF(A209="","",男子申込一覧表!BK11)</f>
        <v/>
      </c>
    </row>
    <row r="210" spans="1:8" x14ac:dyDescent="0.15">
      <c r="A210" t="str">
        <f>IF(男子申込一覧表!M12="","",男子申込一覧表!AQ12)</f>
        <v/>
      </c>
      <c r="B210" t="str">
        <f>IF(A210="","",男子申込一覧表!BP12)</f>
        <v/>
      </c>
      <c r="C210" t="str">
        <f>IF(A210="","",男子申込一覧表!BQ12)</f>
        <v/>
      </c>
      <c r="D210">
        <v>1</v>
      </c>
      <c r="E210" t="str">
        <f>IF(A210="","",男子申込一覧表!BR12)</f>
        <v/>
      </c>
      <c r="F210" s="86">
        <v>0</v>
      </c>
      <c r="G210" t="str">
        <f>IF(A210="","",男子申込一覧表!BV12)</f>
        <v/>
      </c>
      <c r="H210" t="str">
        <f>IF(A210="","",男子申込一覧表!BK12)</f>
        <v/>
      </c>
    </row>
    <row r="211" spans="1:8" x14ac:dyDescent="0.15">
      <c r="A211" t="str">
        <f>IF(男子申込一覧表!M13="","",男子申込一覧表!AQ13)</f>
        <v/>
      </c>
      <c r="B211" t="str">
        <f>IF(A211="","",男子申込一覧表!BP13)</f>
        <v/>
      </c>
      <c r="C211" t="str">
        <f>IF(A211="","",男子申込一覧表!BQ13)</f>
        <v/>
      </c>
      <c r="D211">
        <v>1</v>
      </c>
      <c r="E211" t="str">
        <f>IF(A211="","",男子申込一覧表!BR13)</f>
        <v/>
      </c>
      <c r="F211" s="86">
        <v>0</v>
      </c>
      <c r="G211" t="str">
        <f>IF(A211="","",男子申込一覧表!BV13)</f>
        <v/>
      </c>
      <c r="H211" t="str">
        <f>IF(A211="","",男子申込一覧表!BK13)</f>
        <v/>
      </c>
    </row>
    <row r="212" spans="1:8" x14ac:dyDescent="0.15">
      <c r="A212" t="str">
        <f>IF(男子申込一覧表!M14="","",男子申込一覧表!AQ14)</f>
        <v/>
      </c>
      <c r="B212" t="str">
        <f>IF(A212="","",男子申込一覧表!BP14)</f>
        <v/>
      </c>
      <c r="C212" t="str">
        <f>IF(A212="","",男子申込一覧表!BQ14)</f>
        <v/>
      </c>
      <c r="D212">
        <v>1</v>
      </c>
      <c r="E212" t="str">
        <f>IF(A212="","",男子申込一覧表!BR14)</f>
        <v/>
      </c>
      <c r="F212" s="86">
        <v>0</v>
      </c>
      <c r="G212" t="str">
        <f>IF(A212="","",男子申込一覧表!BV14)</f>
        <v/>
      </c>
      <c r="H212" t="str">
        <f>IF(A212="","",男子申込一覧表!BK14)</f>
        <v/>
      </c>
    </row>
    <row r="213" spans="1:8" x14ac:dyDescent="0.15">
      <c r="A213" t="str">
        <f>IF(男子申込一覧表!M15="","",男子申込一覧表!AQ15)</f>
        <v/>
      </c>
      <c r="B213" t="str">
        <f>IF(A213="","",男子申込一覧表!BP15)</f>
        <v/>
      </c>
      <c r="C213" t="str">
        <f>IF(A213="","",男子申込一覧表!BQ15)</f>
        <v/>
      </c>
      <c r="D213">
        <v>1</v>
      </c>
      <c r="E213" t="str">
        <f>IF(A213="","",男子申込一覧表!BR15)</f>
        <v/>
      </c>
      <c r="F213" s="86">
        <v>0</v>
      </c>
      <c r="G213" t="str">
        <f>IF(A213="","",男子申込一覧表!BV15)</f>
        <v/>
      </c>
      <c r="H213" t="str">
        <f>IF(A213="","",男子申込一覧表!BK15)</f>
        <v/>
      </c>
    </row>
    <row r="214" spans="1:8" x14ac:dyDescent="0.15">
      <c r="A214" t="str">
        <f>IF(男子申込一覧表!M16="","",男子申込一覧表!AQ16)</f>
        <v/>
      </c>
      <c r="B214" t="str">
        <f>IF(A214="","",男子申込一覧表!BP16)</f>
        <v/>
      </c>
      <c r="C214" t="str">
        <f>IF(A214="","",男子申込一覧表!BQ16)</f>
        <v/>
      </c>
      <c r="D214">
        <v>1</v>
      </c>
      <c r="E214" t="str">
        <f>IF(A214="","",男子申込一覧表!BR16)</f>
        <v/>
      </c>
      <c r="F214" s="86">
        <v>0</v>
      </c>
      <c r="G214" t="str">
        <f>IF(A214="","",男子申込一覧表!BV16)</f>
        <v/>
      </c>
      <c r="H214" t="str">
        <f>IF(A214="","",男子申込一覧表!BK16)</f>
        <v/>
      </c>
    </row>
    <row r="215" spans="1:8" x14ac:dyDescent="0.15">
      <c r="A215" t="str">
        <f>IF(男子申込一覧表!M17="","",男子申込一覧表!AQ17)</f>
        <v/>
      </c>
      <c r="B215" t="str">
        <f>IF(A215="","",男子申込一覧表!BP17)</f>
        <v/>
      </c>
      <c r="C215" t="str">
        <f>IF(A215="","",男子申込一覧表!BQ17)</f>
        <v/>
      </c>
      <c r="D215">
        <v>1</v>
      </c>
      <c r="E215" t="str">
        <f>IF(A215="","",男子申込一覧表!BR17)</f>
        <v/>
      </c>
      <c r="F215" s="86">
        <v>0</v>
      </c>
      <c r="G215" t="str">
        <f>IF(A215="","",男子申込一覧表!BV17)</f>
        <v/>
      </c>
      <c r="H215" t="str">
        <f>IF(A215="","",男子申込一覧表!BK17)</f>
        <v/>
      </c>
    </row>
    <row r="216" spans="1:8" x14ac:dyDescent="0.15">
      <c r="A216" t="str">
        <f>IF(男子申込一覧表!M18="","",男子申込一覧表!AQ18)</f>
        <v/>
      </c>
      <c r="B216" t="str">
        <f>IF(A216="","",男子申込一覧表!BP18)</f>
        <v/>
      </c>
      <c r="C216" t="str">
        <f>IF(A216="","",男子申込一覧表!BQ18)</f>
        <v/>
      </c>
      <c r="D216">
        <v>1</v>
      </c>
      <c r="E216" t="str">
        <f>IF(A216="","",男子申込一覧表!BR18)</f>
        <v/>
      </c>
      <c r="F216" s="86">
        <v>0</v>
      </c>
      <c r="G216" t="str">
        <f>IF(A216="","",男子申込一覧表!BV18)</f>
        <v/>
      </c>
      <c r="H216" t="str">
        <f>IF(A216="","",男子申込一覧表!BK18)</f>
        <v/>
      </c>
    </row>
    <row r="217" spans="1:8" x14ac:dyDescent="0.15">
      <c r="A217" t="str">
        <f>IF(男子申込一覧表!M19="","",男子申込一覧表!AQ19)</f>
        <v/>
      </c>
      <c r="B217" t="str">
        <f>IF(A217="","",男子申込一覧表!BP19)</f>
        <v/>
      </c>
      <c r="C217" t="str">
        <f>IF(A217="","",男子申込一覧表!BQ19)</f>
        <v/>
      </c>
      <c r="D217">
        <v>1</v>
      </c>
      <c r="E217" t="str">
        <f>IF(A217="","",男子申込一覧表!BR19)</f>
        <v/>
      </c>
      <c r="F217" s="86">
        <v>0</v>
      </c>
      <c r="G217" t="str">
        <f>IF(A217="","",男子申込一覧表!BV19)</f>
        <v/>
      </c>
      <c r="H217" t="str">
        <f>IF(A217="","",男子申込一覧表!BK19)</f>
        <v/>
      </c>
    </row>
    <row r="218" spans="1:8" x14ac:dyDescent="0.15">
      <c r="A218" t="str">
        <f>IF(男子申込一覧表!M20="","",男子申込一覧表!AQ20)</f>
        <v/>
      </c>
      <c r="B218" t="str">
        <f>IF(A218="","",男子申込一覧表!BP20)</f>
        <v/>
      </c>
      <c r="C218" t="str">
        <f>IF(A218="","",男子申込一覧表!BQ20)</f>
        <v/>
      </c>
      <c r="D218">
        <v>1</v>
      </c>
      <c r="E218" t="str">
        <f>IF(A218="","",男子申込一覧表!BR20)</f>
        <v/>
      </c>
      <c r="F218" s="86">
        <v>0</v>
      </c>
      <c r="G218" t="str">
        <f>IF(A218="","",男子申込一覧表!BV20)</f>
        <v/>
      </c>
      <c r="H218" t="str">
        <f>IF(A218="","",男子申込一覧表!BK20)</f>
        <v/>
      </c>
    </row>
    <row r="219" spans="1:8" x14ac:dyDescent="0.15">
      <c r="A219" t="str">
        <f>IF(男子申込一覧表!M21="","",男子申込一覧表!AQ21)</f>
        <v/>
      </c>
      <c r="B219" t="str">
        <f>IF(A219="","",男子申込一覧表!BP21)</f>
        <v/>
      </c>
      <c r="C219" t="str">
        <f>IF(A219="","",男子申込一覧表!BQ21)</f>
        <v/>
      </c>
      <c r="D219">
        <v>1</v>
      </c>
      <c r="E219" t="str">
        <f>IF(A219="","",男子申込一覧表!BR21)</f>
        <v/>
      </c>
      <c r="F219" s="86">
        <v>0</v>
      </c>
      <c r="G219" t="str">
        <f>IF(A219="","",男子申込一覧表!BV21)</f>
        <v/>
      </c>
      <c r="H219" t="str">
        <f>IF(A219="","",男子申込一覧表!BK21)</f>
        <v/>
      </c>
    </row>
    <row r="220" spans="1:8" x14ac:dyDescent="0.15">
      <c r="A220" t="str">
        <f>IF(男子申込一覧表!M22="","",男子申込一覧表!AQ22)</f>
        <v/>
      </c>
      <c r="B220" t="str">
        <f>IF(A220="","",男子申込一覧表!BP22)</f>
        <v/>
      </c>
      <c r="C220" t="str">
        <f>IF(A220="","",男子申込一覧表!BQ22)</f>
        <v/>
      </c>
      <c r="D220">
        <v>1</v>
      </c>
      <c r="E220" t="str">
        <f>IF(A220="","",男子申込一覧表!BR22)</f>
        <v/>
      </c>
      <c r="F220" s="86">
        <v>0</v>
      </c>
      <c r="G220" t="str">
        <f>IF(A220="","",男子申込一覧表!BV22)</f>
        <v/>
      </c>
      <c r="H220" t="str">
        <f>IF(A220="","",男子申込一覧表!BK22)</f>
        <v/>
      </c>
    </row>
    <row r="221" spans="1:8" x14ac:dyDescent="0.15">
      <c r="A221" t="str">
        <f>IF(男子申込一覧表!M23="","",男子申込一覧表!AQ23)</f>
        <v/>
      </c>
      <c r="B221" t="str">
        <f>IF(A221="","",男子申込一覧表!BP23)</f>
        <v/>
      </c>
      <c r="C221" t="str">
        <f>IF(A221="","",男子申込一覧表!BQ23)</f>
        <v/>
      </c>
      <c r="D221">
        <v>1</v>
      </c>
      <c r="E221" t="str">
        <f>IF(A221="","",男子申込一覧表!BR23)</f>
        <v/>
      </c>
      <c r="F221" s="86">
        <v>0</v>
      </c>
      <c r="G221" t="str">
        <f>IF(A221="","",男子申込一覧表!BV23)</f>
        <v/>
      </c>
      <c r="H221" t="str">
        <f>IF(A221="","",男子申込一覧表!BK23)</f>
        <v/>
      </c>
    </row>
    <row r="222" spans="1:8" x14ac:dyDescent="0.15">
      <c r="A222" t="str">
        <f>IF(男子申込一覧表!M24="","",男子申込一覧表!AQ24)</f>
        <v/>
      </c>
      <c r="B222" t="str">
        <f>IF(A222="","",男子申込一覧表!BP24)</f>
        <v/>
      </c>
      <c r="C222" t="str">
        <f>IF(A222="","",男子申込一覧表!BQ24)</f>
        <v/>
      </c>
      <c r="D222">
        <v>1</v>
      </c>
      <c r="E222" t="str">
        <f>IF(A222="","",男子申込一覧表!BR24)</f>
        <v/>
      </c>
      <c r="F222" s="86">
        <v>0</v>
      </c>
      <c r="G222" t="str">
        <f>IF(A222="","",男子申込一覧表!BV24)</f>
        <v/>
      </c>
      <c r="H222" t="str">
        <f>IF(A222="","",男子申込一覧表!BK24)</f>
        <v/>
      </c>
    </row>
    <row r="223" spans="1:8" x14ac:dyDescent="0.15">
      <c r="A223" t="str">
        <f>IF(男子申込一覧表!M25="","",男子申込一覧表!AQ25)</f>
        <v/>
      </c>
      <c r="B223" t="str">
        <f>IF(A223="","",男子申込一覧表!BP25)</f>
        <v/>
      </c>
      <c r="C223" t="str">
        <f>IF(A223="","",男子申込一覧表!BQ25)</f>
        <v/>
      </c>
      <c r="D223">
        <v>1</v>
      </c>
      <c r="E223" t="str">
        <f>IF(A223="","",男子申込一覧表!BR25)</f>
        <v/>
      </c>
      <c r="F223" s="86">
        <v>0</v>
      </c>
      <c r="G223" t="str">
        <f>IF(A223="","",男子申込一覧表!BV25)</f>
        <v/>
      </c>
      <c r="H223" t="str">
        <f>IF(A223="","",男子申込一覧表!BK25)</f>
        <v/>
      </c>
    </row>
    <row r="224" spans="1:8" x14ac:dyDescent="0.15">
      <c r="A224" t="str">
        <f>IF(男子申込一覧表!M26="","",男子申込一覧表!AQ26)</f>
        <v/>
      </c>
      <c r="B224" t="str">
        <f>IF(A224="","",男子申込一覧表!BP26)</f>
        <v/>
      </c>
      <c r="C224" t="str">
        <f>IF(A224="","",男子申込一覧表!BQ26)</f>
        <v/>
      </c>
      <c r="D224">
        <v>1</v>
      </c>
      <c r="E224" t="str">
        <f>IF(A224="","",男子申込一覧表!BR26)</f>
        <v/>
      </c>
      <c r="F224" s="86">
        <v>0</v>
      </c>
      <c r="G224" t="str">
        <f>IF(A224="","",男子申込一覧表!BV26)</f>
        <v/>
      </c>
      <c r="H224" t="str">
        <f>IF(A224="","",男子申込一覧表!BK26)</f>
        <v/>
      </c>
    </row>
    <row r="225" spans="1:8" x14ac:dyDescent="0.15">
      <c r="A225" t="str">
        <f>IF(男子申込一覧表!M27="","",男子申込一覧表!AQ27)</f>
        <v/>
      </c>
      <c r="B225" t="str">
        <f>IF(A225="","",男子申込一覧表!BP27)</f>
        <v/>
      </c>
      <c r="C225" t="str">
        <f>IF(A225="","",男子申込一覧表!BQ27)</f>
        <v/>
      </c>
      <c r="D225">
        <v>1</v>
      </c>
      <c r="E225" t="str">
        <f>IF(A225="","",男子申込一覧表!BR27)</f>
        <v/>
      </c>
      <c r="F225" s="86">
        <v>0</v>
      </c>
      <c r="G225" t="str">
        <f>IF(A225="","",男子申込一覧表!BV27)</f>
        <v/>
      </c>
      <c r="H225" t="str">
        <f>IF(A225="","",男子申込一覧表!BK27)</f>
        <v/>
      </c>
    </row>
    <row r="226" spans="1:8" x14ac:dyDescent="0.15">
      <c r="A226" t="str">
        <f>IF(男子申込一覧表!M28="","",男子申込一覧表!AQ28)</f>
        <v/>
      </c>
      <c r="B226" t="str">
        <f>IF(A226="","",男子申込一覧表!BP28)</f>
        <v/>
      </c>
      <c r="C226" t="str">
        <f>IF(A226="","",男子申込一覧表!BQ28)</f>
        <v/>
      </c>
      <c r="D226">
        <v>1</v>
      </c>
      <c r="E226" t="str">
        <f>IF(A226="","",男子申込一覧表!BR28)</f>
        <v/>
      </c>
      <c r="F226" s="86">
        <v>0</v>
      </c>
      <c r="G226" t="str">
        <f>IF(A226="","",男子申込一覧表!BV28)</f>
        <v/>
      </c>
      <c r="H226" t="str">
        <f>IF(A226="","",男子申込一覧表!BK28)</f>
        <v/>
      </c>
    </row>
    <row r="227" spans="1:8" x14ac:dyDescent="0.15">
      <c r="A227" t="str">
        <f>IF(男子申込一覧表!M29="","",男子申込一覧表!AQ29)</f>
        <v/>
      </c>
      <c r="B227" t="str">
        <f>IF(A227="","",男子申込一覧表!BP29)</f>
        <v/>
      </c>
      <c r="C227" t="str">
        <f>IF(A227="","",男子申込一覧表!BQ29)</f>
        <v/>
      </c>
      <c r="D227">
        <v>1</v>
      </c>
      <c r="E227" t="str">
        <f>IF(A227="","",男子申込一覧表!BR29)</f>
        <v/>
      </c>
      <c r="F227" s="86">
        <v>0</v>
      </c>
      <c r="G227" t="str">
        <f>IF(A227="","",男子申込一覧表!BV29)</f>
        <v/>
      </c>
      <c r="H227" t="str">
        <f>IF(A227="","",男子申込一覧表!BK29)</f>
        <v/>
      </c>
    </row>
    <row r="228" spans="1:8" x14ac:dyDescent="0.15">
      <c r="A228" t="str">
        <f>IF(男子申込一覧表!M30="","",男子申込一覧表!AQ30)</f>
        <v/>
      </c>
      <c r="B228" t="str">
        <f>IF(A228="","",男子申込一覧表!BP30)</f>
        <v/>
      </c>
      <c r="C228" t="str">
        <f>IF(A228="","",男子申込一覧表!BQ30)</f>
        <v/>
      </c>
      <c r="D228">
        <v>1</v>
      </c>
      <c r="E228" t="str">
        <f>IF(A228="","",男子申込一覧表!BR30)</f>
        <v/>
      </c>
      <c r="F228" s="86">
        <v>0</v>
      </c>
      <c r="G228" t="str">
        <f>IF(A228="","",男子申込一覧表!BV30)</f>
        <v/>
      </c>
      <c r="H228" t="str">
        <f>IF(A228="","",男子申込一覧表!BK30)</f>
        <v/>
      </c>
    </row>
    <row r="229" spans="1:8" x14ac:dyDescent="0.15">
      <c r="A229" t="str">
        <f>IF(男子申込一覧表!M31="","",男子申込一覧表!AQ31)</f>
        <v/>
      </c>
      <c r="B229" t="str">
        <f>IF(A229="","",男子申込一覧表!BP31)</f>
        <v/>
      </c>
      <c r="C229" t="str">
        <f>IF(A229="","",男子申込一覧表!BQ31)</f>
        <v/>
      </c>
      <c r="D229">
        <v>1</v>
      </c>
      <c r="E229" t="str">
        <f>IF(A229="","",男子申込一覧表!BR31)</f>
        <v/>
      </c>
      <c r="F229" s="86">
        <v>0</v>
      </c>
      <c r="G229" t="str">
        <f>IF(A229="","",男子申込一覧表!BV31)</f>
        <v/>
      </c>
      <c r="H229" t="str">
        <f>IF(A229="","",男子申込一覧表!BK31)</f>
        <v/>
      </c>
    </row>
    <row r="230" spans="1:8" x14ac:dyDescent="0.15">
      <c r="A230" t="str">
        <f>IF(男子申込一覧表!M32="","",男子申込一覧表!AQ32)</f>
        <v/>
      </c>
      <c r="B230" t="str">
        <f>IF(A230="","",男子申込一覧表!BP32)</f>
        <v/>
      </c>
      <c r="C230" t="str">
        <f>IF(A230="","",男子申込一覧表!BQ32)</f>
        <v/>
      </c>
      <c r="D230">
        <v>1</v>
      </c>
      <c r="E230" t="str">
        <f>IF(A230="","",男子申込一覧表!BR32)</f>
        <v/>
      </c>
      <c r="F230" s="86">
        <v>0</v>
      </c>
      <c r="G230" t="str">
        <f>IF(A230="","",男子申込一覧表!BV32)</f>
        <v/>
      </c>
      <c r="H230" t="str">
        <f>IF(A230="","",男子申込一覧表!BK32)</f>
        <v/>
      </c>
    </row>
    <row r="231" spans="1:8" x14ac:dyDescent="0.15">
      <c r="A231" t="str">
        <f>IF(男子申込一覧表!M33="","",男子申込一覧表!AQ33)</f>
        <v/>
      </c>
      <c r="B231" t="str">
        <f>IF(A231="","",男子申込一覧表!BP33)</f>
        <v/>
      </c>
      <c r="C231" t="str">
        <f>IF(A231="","",男子申込一覧表!BQ33)</f>
        <v/>
      </c>
      <c r="D231">
        <v>1</v>
      </c>
      <c r="E231" t="str">
        <f>IF(A231="","",男子申込一覧表!BR33)</f>
        <v/>
      </c>
      <c r="F231" s="86">
        <v>0</v>
      </c>
      <c r="G231" t="str">
        <f>IF(A231="","",男子申込一覧表!BV33)</f>
        <v/>
      </c>
      <c r="H231" t="str">
        <f>IF(A231="","",男子申込一覧表!BK33)</f>
        <v/>
      </c>
    </row>
    <row r="232" spans="1:8" x14ac:dyDescent="0.15">
      <c r="A232" t="str">
        <f>IF(男子申込一覧表!M34="","",男子申込一覧表!AQ34)</f>
        <v/>
      </c>
      <c r="B232" t="str">
        <f>IF(A232="","",男子申込一覧表!BP34)</f>
        <v/>
      </c>
      <c r="C232" t="str">
        <f>IF(A232="","",男子申込一覧表!BQ34)</f>
        <v/>
      </c>
      <c r="D232">
        <v>1</v>
      </c>
      <c r="E232" t="str">
        <f>IF(A232="","",男子申込一覧表!BR34)</f>
        <v/>
      </c>
      <c r="F232" s="86">
        <v>0</v>
      </c>
      <c r="G232" t="str">
        <f>IF(A232="","",男子申込一覧表!BV34)</f>
        <v/>
      </c>
      <c r="H232" t="str">
        <f>IF(A232="","",男子申込一覧表!BK34)</f>
        <v/>
      </c>
    </row>
    <row r="233" spans="1:8" x14ac:dyDescent="0.15">
      <c r="A233" t="str">
        <f>IF(男子申込一覧表!M35="","",男子申込一覧表!AQ35)</f>
        <v/>
      </c>
      <c r="B233" t="str">
        <f>IF(A233="","",男子申込一覧表!BP35)</f>
        <v/>
      </c>
      <c r="C233" t="str">
        <f>IF(A233="","",男子申込一覧表!BQ35)</f>
        <v/>
      </c>
      <c r="D233">
        <v>1</v>
      </c>
      <c r="E233" t="str">
        <f>IF(A233="","",男子申込一覧表!BR35)</f>
        <v/>
      </c>
      <c r="F233" s="86">
        <v>0</v>
      </c>
      <c r="G233" t="str">
        <f>IF(A233="","",男子申込一覧表!BV35)</f>
        <v/>
      </c>
      <c r="H233" t="str">
        <f>IF(A233="","",男子申込一覧表!BK35)</f>
        <v/>
      </c>
    </row>
    <row r="234" spans="1:8" x14ac:dyDescent="0.15">
      <c r="A234" t="str">
        <f>IF(男子申込一覧表!M36="","",男子申込一覧表!AQ36)</f>
        <v/>
      </c>
      <c r="B234" t="str">
        <f>IF(A234="","",男子申込一覧表!BP36)</f>
        <v/>
      </c>
      <c r="C234" t="str">
        <f>IF(A234="","",男子申込一覧表!BQ36)</f>
        <v/>
      </c>
      <c r="D234">
        <v>1</v>
      </c>
      <c r="E234" t="str">
        <f>IF(A234="","",男子申込一覧表!BR36)</f>
        <v/>
      </c>
      <c r="F234" s="86">
        <v>0</v>
      </c>
      <c r="G234" t="str">
        <f>IF(A234="","",男子申込一覧表!BV36)</f>
        <v/>
      </c>
      <c r="H234" t="str">
        <f>IF(A234="","",男子申込一覧表!BK36)</f>
        <v/>
      </c>
    </row>
    <row r="235" spans="1:8" x14ac:dyDescent="0.15">
      <c r="A235" t="str">
        <f>IF(男子申込一覧表!M37="","",男子申込一覧表!AQ37)</f>
        <v/>
      </c>
      <c r="B235" t="str">
        <f>IF(A235="","",男子申込一覧表!BP37)</f>
        <v/>
      </c>
      <c r="C235" t="str">
        <f>IF(A235="","",男子申込一覧表!BQ37)</f>
        <v/>
      </c>
      <c r="D235">
        <v>1</v>
      </c>
      <c r="E235" t="str">
        <f>IF(A235="","",男子申込一覧表!BR37)</f>
        <v/>
      </c>
      <c r="F235" s="86">
        <v>0</v>
      </c>
      <c r="G235" t="str">
        <f>IF(A235="","",男子申込一覧表!BV37)</f>
        <v/>
      </c>
      <c r="H235" t="str">
        <f>IF(A235="","",男子申込一覧表!BK37)</f>
        <v/>
      </c>
    </row>
    <row r="236" spans="1:8" x14ac:dyDescent="0.15">
      <c r="A236" t="str">
        <f>IF(男子申込一覧表!M38="","",男子申込一覧表!AQ38)</f>
        <v/>
      </c>
      <c r="B236" t="str">
        <f>IF(A236="","",男子申込一覧表!BP38)</f>
        <v/>
      </c>
      <c r="C236" t="str">
        <f>IF(A236="","",男子申込一覧表!BQ38)</f>
        <v/>
      </c>
      <c r="D236">
        <v>1</v>
      </c>
      <c r="E236" t="str">
        <f>IF(A236="","",男子申込一覧表!BR38)</f>
        <v/>
      </c>
      <c r="F236" s="86">
        <v>0</v>
      </c>
      <c r="G236" t="str">
        <f>IF(A236="","",男子申込一覧表!BV38)</f>
        <v/>
      </c>
      <c r="H236" t="str">
        <f>IF(A236="","",男子申込一覧表!BK38)</f>
        <v/>
      </c>
    </row>
    <row r="237" spans="1:8" x14ac:dyDescent="0.15">
      <c r="A237" t="str">
        <f>IF(男子申込一覧表!M39="","",男子申込一覧表!AQ39)</f>
        <v/>
      </c>
      <c r="B237" t="str">
        <f>IF(A237="","",男子申込一覧表!BP39)</f>
        <v/>
      </c>
      <c r="C237" t="str">
        <f>IF(A237="","",男子申込一覧表!BQ39)</f>
        <v/>
      </c>
      <c r="D237">
        <v>1</v>
      </c>
      <c r="E237" t="str">
        <f>IF(A237="","",男子申込一覧表!BR39)</f>
        <v/>
      </c>
      <c r="F237" s="86">
        <v>0</v>
      </c>
      <c r="G237" t="str">
        <f>IF(A237="","",男子申込一覧表!BV39)</f>
        <v/>
      </c>
      <c r="H237" t="str">
        <f>IF(A237="","",男子申込一覧表!BK39)</f>
        <v/>
      </c>
    </row>
    <row r="238" spans="1:8" x14ac:dyDescent="0.15">
      <c r="A238" t="str">
        <f>IF(男子申込一覧表!M40="","",男子申込一覧表!AQ40)</f>
        <v/>
      </c>
      <c r="B238" t="str">
        <f>IF(A238="","",男子申込一覧表!BP40)</f>
        <v/>
      </c>
      <c r="C238" t="str">
        <f>IF(A238="","",男子申込一覧表!BQ40)</f>
        <v/>
      </c>
      <c r="D238">
        <v>1</v>
      </c>
      <c r="E238" t="str">
        <f>IF(A238="","",男子申込一覧表!BR40)</f>
        <v/>
      </c>
      <c r="F238" s="86">
        <v>0</v>
      </c>
      <c r="G238" t="str">
        <f>IF(A238="","",男子申込一覧表!BV40)</f>
        <v/>
      </c>
      <c r="H238" t="str">
        <f>IF(A238="","",男子申込一覧表!BK40)</f>
        <v/>
      </c>
    </row>
    <row r="239" spans="1:8" x14ac:dyDescent="0.15">
      <c r="A239" t="str">
        <f>IF(男子申込一覧表!M41="","",男子申込一覧表!AQ41)</f>
        <v/>
      </c>
      <c r="B239" t="str">
        <f>IF(A239="","",男子申込一覧表!BP41)</f>
        <v/>
      </c>
      <c r="C239" t="str">
        <f>IF(A239="","",男子申込一覧表!BQ41)</f>
        <v/>
      </c>
      <c r="D239">
        <v>1</v>
      </c>
      <c r="E239" t="str">
        <f>IF(A239="","",男子申込一覧表!BR41)</f>
        <v/>
      </c>
      <c r="F239" s="86">
        <v>0</v>
      </c>
      <c r="G239" t="str">
        <f>IF(A239="","",男子申込一覧表!BV41)</f>
        <v/>
      </c>
      <c r="H239" t="str">
        <f>IF(A239="","",男子申込一覧表!BK41)</f>
        <v/>
      </c>
    </row>
    <row r="240" spans="1:8" x14ac:dyDescent="0.15">
      <c r="A240" t="str">
        <f>IF(男子申込一覧表!M42="","",男子申込一覧表!AQ42)</f>
        <v/>
      </c>
      <c r="B240" t="str">
        <f>IF(A240="","",男子申込一覧表!BP42)</f>
        <v/>
      </c>
      <c r="C240" t="str">
        <f>IF(A240="","",男子申込一覧表!BQ42)</f>
        <v/>
      </c>
      <c r="D240">
        <v>1</v>
      </c>
      <c r="E240" t="str">
        <f>IF(A240="","",男子申込一覧表!BR42)</f>
        <v/>
      </c>
      <c r="F240" s="86">
        <v>0</v>
      </c>
      <c r="G240" t="str">
        <f>IF(A240="","",男子申込一覧表!BV42)</f>
        <v/>
      </c>
      <c r="H240" t="str">
        <f>IF(A240="","",男子申込一覧表!BK42)</f>
        <v/>
      </c>
    </row>
    <row r="241" spans="1:8" x14ac:dyDescent="0.15">
      <c r="A241" t="str">
        <f>IF(男子申込一覧表!M43="","",男子申込一覧表!AQ43)</f>
        <v/>
      </c>
      <c r="B241" t="str">
        <f>IF(A241="","",男子申込一覧表!BP43)</f>
        <v/>
      </c>
      <c r="C241" t="str">
        <f>IF(A241="","",男子申込一覧表!BQ43)</f>
        <v/>
      </c>
      <c r="D241">
        <v>1</v>
      </c>
      <c r="E241" t="str">
        <f>IF(A241="","",男子申込一覧表!BR43)</f>
        <v/>
      </c>
      <c r="F241" s="86">
        <v>0</v>
      </c>
      <c r="G241" t="str">
        <f>IF(A241="","",男子申込一覧表!BV43)</f>
        <v/>
      </c>
      <c r="H241" t="str">
        <f>IF(A241="","",男子申込一覧表!BK43)</f>
        <v/>
      </c>
    </row>
    <row r="242" spans="1:8" x14ac:dyDescent="0.15">
      <c r="A242" t="str">
        <f>IF(男子申込一覧表!M44="","",男子申込一覧表!AQ44)</f>
        <v/>
      </c>
      <c r="B242" t="str">
        <f>IF(A242="","",男子申込一覧表!BP44)</f>
        <v/>
      </c>
      <c r="C242" t="str">
        <f>IF(A242="","",男子申込一覧表!BQ44)</f>
        <v/>
      </c>
      <c r="D242">
        <v>1</v>
      </c>
      <c r="E242" t="str">
        <f>IF(A242="","",男子申込一覧表!BR44)</f>
        <v/>
      </c>
      <c r="F242" s="86">
        <v>0</v>
      </c>
      <c r="G242" t="str">
        <f>IF(A242="","",男子申込一覧表!BV44)</f>
        <v/>
      </c>
      <c r="H242" t="str">
        <f>IF(A242="","",男子申込一覧表!BK44)</f>
        <v/>
      </c>
    </row>
    <row r="243" spans="1:8" x14ac:dyDescent="0.15">
      <c r="A243" t="str">
        <f>IF(男子申込一覧表!M45="","",男子申込一覧表!AQ45)</f>
        <v/>
      </c>
      <c r="B243" t="str">
        <f>IF(A243="","",男子申込一覧表!BP45)</f>
        <v/>
      </c>
      <c r="C243" t="str">
        <f>IF(A243="","",男子申込一覧表!BQ45)</f>
        <v/>
      </c>
      <c r="D243">
        <v>1</v>
      </c>
      <c r="E243" t="str">
        <f>IF(A243="","",男子申込一覧表!BR45)</f>
        <v/>
      </c>
      <c r="F243" s="86">
        <v>0</v>
      </c>
      <c r="G243" t="str">
        <f>IF(A243="","",男子申込一覧表!BV45)</f>
        <v/>
      </c>
      <c r="H243" t="str">
        <f>IF(A243="","",男子申込一覧表!BK45)</f>
        <v/>
      </c>
    </row>
    <row r="244" spans="1:8" x14ac:dyDescent="0.15">
      <c r="A244" t="str">
        <f>IF(男子申込一覧表!M46="","",男子申込一覧表!AQ46)</f>
        <v/>
      </c>
      <c r="B244" t="str">
        <f>IF(A244="","",男子申込一覧表!BP46)</f>
        <v/>
      </c>
      <c r="C244" t="str">
        <f>IF(A244="","",男子申込一覧表!BQ46)</f>
        <v/>
      </c>
      <c r="D244">
        <v>1</v>
      </c>
      <c r="E244" t="str">
        <f>IF(A244="","",男子申込一覧表!BR46)</f>
        <v/>
      </c>
      <c r="F244" s="86">
        <v>0</v>
      </c>
      <c r="G244" t="str">
        <f>IF(A244="","",男子申込一覧表!BV46)</f>
        <v/>
      </c>
      <c r="H244" t="str">
        <f>IF(A244="","",男子申込一覧表!BK46)</f>
        <v/>
      </c>
    </row>
    <row r="245" spans="1:8" x14ac:dyDescent="0.15">
      <c r="A245" t="str">
        <f>IF(男子申込一覧表!M47="","",男子申込一覧表!AQ47)</f>
        <v/>
      </c>
      <c r="B245" t="str">
        <f>IF(A245="","",男子申込一覧表!BP47)</f>
        <v/>
      </c>
      <c r="C245" t="str">
        <f>IF(A245="","",男子申込一覧表!BQ47)</f>
        <v/>
      </c>
      <c r="D245">
        <v>1</v>
      </c>
      <c r="E245" t="str">
        <f>IF(A245="","",男子申込一覧表!BR47)</f>
        <v/>
      </c>
      <c r="F245" s="86">
        <v>0</v>
      </c>
      <c r="G245" t="str">
        <f>IF(A245="","",男子申込一覧表!BV47)</f>
        <v/>
      </c>
      <c r="H245" t="str">
        <f>IF(A245="","",男子申込一覧表!BK47)</f>
        <v/>
      </c>
    </row>
    <row r="246" spans="1:8" x14ac:dyDescent="0.15">
      <c r="A246" t="str">
        <f>IF(男子申込一覧表!M48="","",男子申込一覧表!AQ48)</f>
        <v/>
      </c>
      <c r="B246" t="str">
        <f>IF(A246="","",男子申込一覧表!BP48)</f>
        <v/>
      </c>
      <c r="C246" t="str">
        <f>IF(A246="","",男子申込一覧表!BQ48)</f>
        <v/>
      </c>
      <c r="D246">
        <v>1</v>
      </c>
      <c r="E246" t="str">
        <f>IF(A246="","",男子申込一覧表!BR48)</f>
        <v/>
      </c>
      <c r="F246" s="86">
        <v>0</v>
      </c>
      <c r="G246" t="str">
        <f>IF(A246="","",男子申込一覧表!BV48)</f>
        <v/>
      </c>
      <c r="H246" t="str">
        <f>IF(A246="","",男子申込一覧表!BK48)</f>
        <v/>
      </c>
    </row>
    <row r="247" spans="1:8" x14ac:dyDescent="0.15">
      <c r="A247" t="str">
        <f>IF(男子申込一覧表!M49="","",男子申込一覧表!AQ49)</f>
        <v/>
      </c>
      <c r="B247" t="str">
        <f>IF(A247="","",男子申込一覧表!BP49)</f>
        <v/>
      </c>
      <c r="C247" t="str">
        <f>IF(A247="","",男子申込一覧表!BQ49)</f>
        <v/>
      </c>
      <c r="D247">
        <v>1</v>
      </c>
      <c r="E247" t="str">
        <f>IF(A247="","",男子申込一覧表!BR49)</f>
        <v/>
      </c>
      <c r="F247" s="86">
        <v>0</v>
      </c>
      <c r="G247" t="str">
        <f>IF(A247="","",男子申込一覧表!BV49)</f>
        <v/>
      </c>
      <c r="H247" t="str">
        <f>IF(A247="","",男子申込一覧表!BK49)</f>
        <v/>
      </c>
    </row>
    <row r="248" spans="1:8" x14ac:dyDescent="0.15">
      <c r="A248" t="str">
        <f>IF(男子申込一覧表!M50="","",男子申込一覧表!AQ50)</f>
        <v/>
      </c>
      <c r="B248" t="str">
        <f>IF(A248="","",男子申込一覧表!BP50)</f>
        <v/>
      </c>
      <c r="C248" t="str">
        <f>IF(A248="","",男子申込一覧表!BQ50)</f>
        <v/>
      </c>
      <c r="D248">
        <v>1</v>
      </c>
      <c r="E248" t="str">
        <f>IF(A248="","",男子申込一覧表!BR50)</f>
        <v/>
      </c>
      <c r="F248" s="86">
        <v>0</v>
      </c>
      <c r="G248" t="str">
        <f>IF(A248="","",男子申込一覧表!BV50)</f>
        <v/>
      </c>
      <c r="H248" t="str">
        <f>IF(A248="","",男子申込一覧表!BK50)</f>
        <v/>
      </c>
    </row>
    <row r="249" spans="1:8" x14ac:dyDescent="0.15">
      <c r="A249" t="str">
        <f>IF(男子申込一覧表!M51="","",男子申込一覧表!AQ51)</f>
        <v/>
      </c>
      <c r="B249" t="str">
        <f>IF(A249="","",男子申込一覧表!BP51)</f>
        <v/>
      </c>
      <c r="C249" t="str">
        <f>IF(A249="","",男子申込一覧表!BQ51)</f>
        <v/>
      </c>
      <c r="D249">
        <v>1</v>
      </c>
      <c r="E249" t="str">
        <f>IF(A249="","",男子申込一覧表!BR51)</f>
        <v/>
      </c>
      <c r="F249" s="86">
        <v>0</v>
      </c>
      <c r="G249" t="str">
        <f>IF(A249="","",男子申込一覧表!BV51)</f>
        <v/>
      </c>
      <c r="H249" t="str">
        <f>IF(A249="","",男子申込一覧表!BK51)</f>
        <v/>
      </c>
    </row>
    <row r="250" spans="1:8" x14ac:dyDescent="0.15">
      <c r="A250" t="str">
        <f>IF(男子申込一覧表!M52="","",男子申込一覧表!AQ52)</f>
        <v/>
      </c>
      <c r="B250" t="str">
        <f>IF(A250="","",男子申込一覧表!BP52)</f>
        <v/>
      </c>
      <c r="C250" t="str">
        <f>IF(A250="","",男子申込一覧表!BQ52)</f>
        <v/>
      </c>
      <c r="D250">
        <v>1</v>
      </c>
      <c r="E250" t="str">
        <f>IF(A250="","",男子申込一覧表!BR52)</f>
        <v/>
      </c>
      <c r="F250" s="86">
        <v>0</v>
      </c>
      <c r="G250" t="str">
        <f>IF(A250="","",男子申込一覧表!BV52)</f>
        <v/>
      </c>
      <c r="H250" t="str">
        <f>IF(A250="","",男子申込一覧表!BK52)</f>
        <v/>
      </c>
    </row>
    <row r="251" spans="1:8" x14ac:dyDescent="0.15">
      <c r="A251" t="str">
        <f>IF(男子申込一覧表!M53="","",男子申込一覧表!AQ53)</f>
        <v/>
      </c>
      <c r="B251" t="str">
        <f>IF(A251="","",男子申込一覧表!BP53)</f>
        <v/>
      </c>
      <c r="C251" t="str">
        <f>IF(A251="","",男子申込一覧表!BQ53)</f>
        <v/>
      </c>
      <c r="D251">
        <v>1</v>
      </c>
      <c r="E251" t="str">
        <f>IF(A251="","",男子申込一覧表!BR53)</f>
        <v/>
      </c>
      <c r="F251" s="86">
        <v>0</v>
      </c>
      <c r="G251" t="str">
        <f>IF(A251="","",男子申込一覧表!BV53)</f>
        <v/>
      </c>
      <c r="H251" t="str">
        <f>IF(A251="","",男子申込一覧表!BK53)</f>
        <v/>
      </c>
    </row>
    <row r="252" spans="1:8" x14ac:dyDescent="0.15">
      <c r="A252" t="str">
        <f>IF(男子申込一覧表!M54="","",男子申込一覧表!AQ54)</f>
        <v/>
      </c>
      <c r="B252" t="str">
        <f>IF(A252="","",男子申込一覧表!BP54)</f>
        <v/>
      </c>
      <c r="C252" t="str">
        <f>IF(A252="","",男子申込一覧表!BQ54)</f>
        <v/>
      </c>
      <c r="D252">
        <v>1</v>
      </c>
      <c r="E252" t="str">
        <f>IF(A252="","",男子申込一覧表!BR54)</f>
        <v/>
      </c>
      <c r="F252" s="86">
        <v>0</v>
      </c>
      <c r="G252" t="str">
        <f>IF(A252="","",男子申込一覧表!BV54)</f>
        <v/>
      </c>
      <c r="H252" t="str">
        <f>IF(A252="","",男子申込一覧表!BK54)</f>
        <v/>
      </c>
    </row>
    <row r="253" spans="1:8" x14ac:dyDescent="0.15">
      <c r="A253" t="str">
        <f>IF(男子申込一覧表!M55="","",男子申込一覧表!AQ55)</f>
        <v/>
      </c>
      <c r="B253" t="str">
        <f>IF(A253="","",男子申込一覧表!BP55)</f>
        <v/>
      </c>
      <c r="C253" t="str">
        <f>IF(A253="","",男子申込一覧表!BQ55)</f>
        <v/>
      </c>
      <c r="D253">
        <v>1</v>
      </c>
      <c r="E253" t="str">
        <f>IF(A253="","",男子申込一覧表!BR55)</f>
        <v/>
      </c>
      <c r="F253" s="86">
        <v>0</v>
      </c>
      <c r="G253" t="str">
        <f>IF(A253="","",男子申込一覧表!BV55)</f>
        <v/>
      </c>
      <c r="H253" t="str">
        <f>IF(A253="","",男子申込一覧表!BK55)</f>
        <v/>
      </c>
    </row>
    <row r="254" spans="1:8" x14ac:dyDescent="0.15">
      <c r="A254" t="str">
        <f>IF(男子申込一覧表!M56="","",男子申込一覧表!AQ56)</f>
        <v/>
      </c>
      <c r="B254" t="str">
        <f>IF(A254="","",男子申込一覧表!BP56)</f>
        <v/>
      </c>
      <c r="C254" t="str">
        <f>IF(A254="","",男子申込一覧表!BQ56)</f>
        <v/>
      </c>
      <c r="D254">
        <v>1</v>
      </c>
      <c r="E254" t="str">
        <f>IF(A254="","",男子申込一覧表!BR56)</f>
        <v/>
      </c>
      <c r="F254" s="86">
        <v>0</v>
      </c>
      <c r="G254" t="str">
        <f>IF(A254="","",男子申込一覧表!BV56)</f>
        <v/>
      </c>
      <c r="H254" t="str">
        <f>IF(A254="","",男子申込一覧表!BK56)</f>
        <v/>
      </c>
    </row>
    <row r="255" spans="1:8" x14ac:dyDescent="0.15">
      <c r="A255" t="str">
        <f>IF(男子申込一覧表!M57="","",男子申込一覧表!AQ57)</f>
        <v/>
      </c>
      <c r="B255" t="str">
        <f>IF(A255="","",男子申込一覧表!BP57)</f>
        <v/>
      </c>
      <c r="C255" t="str">
        <f>IF(A255="","",男子申込一覧表!BQ57)</f>
        <v/>
      </c>
      <c r="D255">
        <v>1</v>
      </c>
      <c r="E255" t="str">
        <f>IF(A255="","",男子申込一覧表!BR57)</f>
        <v/>
      </c>
      <c r="F255" s="86">
        <v>0</v>
      </c>
      <c r="G255" t="str">
        <f>IF(A255="","",男子申込一覧表!BV57)</f>
        <v/>
      </c>
      <c r="H255" t="str">
        <f>IF(A255="","",男子申込一覧表!BK57)</f>
        <v/>
      </c>
    </row>
    <row r="256" spans="1:8" x14ac:dyDescent="0.15">
      <c r="A256" t="str">
        <f>IF(男子申込一覧表!M58="","",男子申込一覧表!AQ58)</f>
        <v/>
      </c>
      <c r="B256" t="str">
        <f>IF(A256="","",男子申込一覧表!BP58)</f>
        <v/>
      </c>
      <c r="C256" t="str">
        <f>IF(A256="","",男子申込一覧表!BQ58)</f>
        <v/>
      </c>
      <c r="D256">
        <v>1</v>
      </c>
      <c r="E256" t="str">
        <f>IF(A256="","",男子申込一覧表!BR58)</f>
        <v/>
      </c>
      <c r="F256" s="86">
        <v>0</v>
      </c>
      <c r="G256" t="str">
        <f>IF(A256="","",男子申込一覧表!BV58)</f>
        <v/>
      </c>
      <c r="H256" t="str">
        <f>IF(A256="","",男子申込一覧表!BK58)</f>
        <v/>
      </c>
    </row>
    <row r="257" spans="1:8" x14ac:dyDescent="0.15">
      <c r="A257" t="str">
        <f>IF(男子申込一覧表!M59="","",男子申込一覧表!AQ59)</f>
        <v/>
      </c>
      <c r="B257" t="str">
        <f>IF(A257="","",男子申込一覧表!BP59)</f>
        <v/>
      </c>
      <c r="C257" t="str">
        <f>IF(A257="","",男子申込一覧表!BQ59)</f>
        <v/>
      </c>
      <c r="D257">
        <v>1</v>
      </c>
      <c r="E257" t="str">
        <f>IF(A257="","",男子申込一覧表!BR59)</f>
        <v/>
      </c>
      <c r="F257" s="86">
        <v>0</v>
      </c>
      <c r="G257" t="str">
        <f>IF(A257="","",男子申込一覧表!BV59)</f>
        <v/>
      </c>
      <c r="H257" t="str">
        <f>IF(A257="","",男子申込一覧表!BK59)</f>
        <v/>
      </c>
    </row>
    <row r="258" spans="1:8" x14ac:dyDescent="0.15">
      <c r="A258" t="str">
        <f>IF(男子申込一覧表!M60="","",男子申込一覧表!AQ60)</f>
        <v/>
      </c>
      <c r="B258" t="str">
        <f>IF(A258="","",男子申込一覧表!BP60)</f>
        <v/>
      </c>
      <c r="C258" t="str">
        <f>IF(A258="","",男子申込一覧表!BQ60)</f>
        <v/>
      </c>
      <c r="D258">
        <v>1</v>
      </c>
      <c r="E258" t="str">
        <f>IF(A258="","",男子申込一覧表!BR60)</f>
        <v/>
      </c>
      <c r="F258" s="86">
        <v>0</v>
      </c>
      <c r="G258" t="str">
        <f>IF(A258="","",男子申込一覧表!BV60)</f>
        <v/>
      </c>
      <c r="H258" t="str">
        <f>IF(A258="","",男子申込一覧表!BK60)</f>
        <v/>
      </c>
    </row>
    <row r="259" spans="1:8" x14ac:dyDescent="0.15">
      <c r="A259" t="str">
        <f>IF(男子申込一覧表!M61="","",男子申込一覧表!AQ61)</f>
        <v/>
      </c>
      <c r="B259" t="str">
        <f>IF(A259="","",男子申込一覧表!BP61)</f>
        <v/>
      </c>
      <c r="C259" t="str">
        <f>IF(A259="","",男子申込一覧表!BQ61)</f>
        <v/>
      </c>
      <c r="D259">
        <v>1</v>
      </c>
      <c r="E259" t="str">
        <f>IF(A259="","",男子申込一覧表!BR61)</f>
        <v/>
      </c>
      <c r="F259" s="86">
        <v>0</v>
      </c>
      <c r="G259" t="str">
        <f>IF(A259="","",男子申込一覧表!BV61)</f>
        <v/>
      </c>
      <c r="H259" t="str">
        <f>IF(A259="","",男子申込一覧表!BK61)</f>
        <v/>
      </c>
    </row>
    <row r="260" spans="1:8" x14ac:dyDescent="0.15">
      <c r="A260" t="str">
        <f>IF(男子申込一覧表!M62="","",男子申込一覧表!AQ62)</f>
        <v/>
      </c>
      <c r="B260" t="str">
        <f>IF(A260="","",男子申込一覧表!BP62)</f>
        <v/>
      </c>
      <c r="C260" t="str">
        <f>IF(A260="","",男子申込一覧表!BQ62)</f>
        <v/>
      </c>
      <c r="D260">
        <v>1</v>
      </c>
      <c r="E260" t="str">
        <f>IF(A260="","",男子申込一覧表!BR62)</f>
        <v/>
      </c>
      <c r="F260" s="86">
        <v>0</v>
      </c>
      <c r="G260" t="str">
        <f>IF(A260="","",男子申込一覧表!BV62)</f>
        <v/>
      </c>
      <c r="H260" t="str">
        <f>IF(A260="","",男子申込一覧表!BK62)</f>
        <v/>
      </c>
    </row>
    <row r="261" spans="1:8" x14ac:dyDescent="0.15">
      <c r="A261" t="str">
        <f>IF(男子申込一覧表!M63="","",男子申込一覧表!AQ63)</f>
        <v/>
      </c>
      <c r="B261" t="str">
        <f>IF(A261="","",男子申込一覧表!BP63)</f>
        <v/>
      </c>
      <c r="C261" t="str">
        <f>IF(A261="","",男子申込一覧表!BQ63)</f>
        <v/>
      </c>
      <c r="D261">
        <v>1</v>
      </c>
      <c r="E261" t="str">
        <f>IF(A261="","",男子申込一覧表!BR63)</f>
        <v/>
      </c>
      <c r="F261" s="86">
        <v>0</v>
      </c>
      <c r="G261" t="str">
        <f>IF(A261="","",男子申込一覧表!BV63)</f>
        <v/>
      </c>
      <c r="H261" t="str">
        <f>IF(A261="","",男子申込一覧表!BK63)</f>
        <v/>
      </c>
    </row>
    <row r="262" spans="1:8" x14ac:dyDescent="0.15">
      <c r="A262" t="str">
        <f>IF(男子申込一覧表!M64="","",男子申込一覧表!AQ64)</f>
        <v/>
      </c>
      <c r="B262" t="str">
        <f>IF(A262="","",男子申込一覧表!BP64)</f>
        <v/>
      </c>
      <c r="C262" t="str">
        <f>IF(A262="","",男子申込一覧表!BQ64)</f>
        <v/>
      </c>
      <c r="D262">
        <v>1</v>
      </c>
      <c r="E262" t="str">
        <f>IF(A262="","",男子申込一覧表!BR64)</f>
        <v/>
      </c>
      <c r="F262" s="86">
        <v>0</v>
      </c>
      <c r="G262" t="str">
        <f>IF(A262="","",男子申込一覧表!BV64)</f>
        <v/>
      </c>
      <c r="H262" t="str">
        <f>IF(A262="","",男子申込一覧表!BK64)</f>
        <v/>
      </c>
    </row>
    <row r="263" spans="1:8" x14ac:dyDescent="0.15">
      <c r="A263" t="str">
        <f>IF(男子申込一覧表!M65="","",男子申込一覧表!AQ65)</f>
        <v/>
      </c>
      <c r="B263" t="str">
        <f>IF(A263="","",男子申込一覧表!BP65)</f>
        <v/>
      </c>
      <c r="C263" t="str">
        <f>IF(A263="","",男子申込一覧表!BQ65)</f>
        <v/>
      </c>
      <c r="D263">
        <v>1</v>
      </c>
      <c r="E263" t="str">
        <f>IF(A263="","",男子申込一覧表!BR65)</f>
        <v/>
      </c>
      <c r="F263" s="86">
        <v>0</v>
      </c>
      <c r="G263" t="str">
        <f>IF(A263="","",男子申込一覧表!BV65)</f>
        <v/>
      </c>
      <c r="H263" t="str">
        <f>IF(A263="","",男子申込一覧表!BK65)</f>
        <v/>
      </c>
    </row>
    <row r="264" spans="1:8" x14ac:dyDescent="0.15">
      <c r="A264" t="str">
        <f>IF(男子申込一覧表!M66="","",男子申込一覧表!AQ66)</f>
        <v/>
      </c>
      <c r="B264" t="str">
        <f>IF(A264="","",男子申込一覧表!BP66)</f>
        <v/>
      </c>
      <c r="C264" t="str">
        <f>IF(A264="","",男子申込一覧表!BQ66)</f>
        <v/>
      </c>
      <c r="D264">
        <v>1</v>
      </c>
      <c r="E264" t="str">
        <f>IF(A264="","",男子申込一覧表!BR66)</f>
        <v/>
      </c>
      <c r="F264" s="86">
        <v>0</v>
      </c>
      <c r="G264" t="str">
        <f>IF(A264="","",男子申込一覧表!BV66)</f>
        <v/>
      </c>
      <c r="H264" t="str">
        <f>IF(A264="","",男子申込一覧表!BK66)</f>
        <v/>
      </c>
    </row>
    <row r="265" spans="1:8" x14ac:dyDescent="0.15">
      <c r="A265" t="str">
        <f>IF(男子申込一覧表!M67="","",男子申込一覧表!AQ67)</f>
        <v/>
      </c>
      <c r="B265" t="str">
        <f>IF(A265="","",男子申込一覧表!BP67)</f>
        <v/>
      </c>
      <c r="C265" t="str">
        <f>IF(A265="","",男子申込一覧表!BQ67)</f>
        <v/>
      </c>
      <c r="D265">
        <v>1</v>
      </c>
      <c r="E265" t="str">
        <f>IF(A265="","",男子申込一覧表!BR67)</f>
        <v/>
      </c>
      <c r="F265" s="86">
        <v>0</v>
      </c>
      <c r="G265" t="str">
        <f>IF(A265="","",男子申込一覧表!BV67)</f>
        <v/>
      </c>
      <c r="H265" t="str">
        <f>IF(A265="","",男子申込一覧表!BK67)</f>
        <v/>
      </c>
    </row>
    <row r="266" spans="1:8" x14ac:dyDescent="0.15">
      <c r="A266" t="str">
        <f>IF(男子申込一覧表!M68="","",男子申込一覧表!AQ68)</f>
        <v/>
      </c>
      <c r="B266" t="str">
        <f>IF(A266="","",男子申込一覧表!BP68)</f>
        <v/>
      </c>
      <c r="C266" t="str">
        <f>IF(A266="","",男子申込一覧表!BQ68)</f>
        <v/>
      </c>
      <c r="D266">
        <v>1</v>
      </c>
      <c r="E266" t="str">
        <f>IF(A266="","",男子申込一覧表!BR68)</f>
        <v/>
      </c>
      <c r="F266" s="86">
        <v>0</v>
      </c>
      <c r="G266" t="str">
        <f>IF(A266="","",男子申込一覧表!BV68)</f>
        <v/>
      </c>
      <c r="H266" t="str">
        <f>IF(A266="","",男子申込一覧表!BK68)</f>
        <v/>
      </c>
    </row>
    <row r="267" spans="1:8" x14ac:dyDescent="0.15">
      <c r="A267" t="str">
        <f>IF(男子申込一覧表!M69="","",男子申込一覧表!AQ69)</f>
        <v/>
      </c>
      <c r="B267" t="str">
        <f>IF(A267="","",男子申込一覧表!BP69)</f>
        <v/>
      </c>
      <c r="C267" t="str">
        <f>IF(A267="","",男子申込一覧表!BQ69)</f>
        <v/>
      </c>
      <c r="D267">
        <v>1</v>
      </c>
      <c r="E267" t="str">
        <f>IF(A267="","",男子申込一覧表!BR69)</f>
        <v/>
      </c>
      <c r="F267" s="86">
        <v>0</v>
      </c>
      <c r="G267" t="str">
        <f>IF(A267="","",男子申込一覧表!BV69)</f>
        <v/>
      </c>
      <c r="H267" t="str">
        <f>IF(A267="","",男子申込一覧表!BK69)</f>
        <v/>
      </c>
    </row>
    <row r="268" spans="1:8" x14ac:dyDescent="0.15">
      <c r="A268" t="str">
        <f>IF(男子申込一覧表!M70="","",男子申込一覧表!AQ70)</f>
        <v/>
      </c>
      <c r="B268" t="str">
        <f>IF(A268="","",男子申込一覧表!BP70)</f>
        <v/>
      </c>
      <c r="C268" t="str">
        <f>IF(A268="","",男子申込一覧表!BQ70)</f>
        <v/>
      </c>
      <c r="D268">
        <v>1</v>
      </c>
      <c r="E268" t="str">
        <f>IF(A268="","",男子申込一覧表!BR70)</f>
        <v/>
      </c>
      <c r="F268" s="86">
        <v>0</v>
      </c>
      <c r="G268" t="str">
        <f>IF(A268="","",男子申込一覧表!BV70)</f>
        <v/>
      </c>
      <c r="H268" t="str">
        <f>IF(A268="","",男子申込一覧表!BK70)</f>
        <v/>
      </c>
    </row>
    <row r="269" spans="1:8" x14ac:dyDescent="0.15">
      <c r="A269" t="str">
        <f>IF(男子申込一覧表!M71="","",男子申込一覧表!AQ71)</f>
        <v/>
      </c>
      <c r="B269" t="str">
        <f>IF(A269="","",男子申込一覧表!BP71)</f>
        <v/>
      </c>
      <c r="C269" t="str">
        <f>IF(A269="","",男子申込一覧表!BQ71)</f>
        <v/>
      </c>
      <c r="D269">
        <v>1</v>
      </c>
      <c r="E269" t="str">
        <f>IF(A269="","",男子申込一覧表!BR71)</f>
        <v/>
      </c>
      <c r="F269" s="86">
        <v>0</v>
      </c>
      <c r="G269" t="str">
        <f>IF(A269="","",男子申込一覧表!BV71)</f>
        <v/>
      </c>
      <c r="H269" t="str">
        <f>IF(A269="","",男子申込一覧表!BK71)</f>
        <v/>
      </c>
    </row>
    <row r="270" spans="1:8" x14ac:dyDescent="0.15">
      <c r="A270" t="str">
        <f>IF(男子申込一覧表!M72="","",男子申込一覧表!AQ72)</f>
        <v/>
      </c>
      <c r="B270" t="str">
        <f>IF(A270="","",男子申込一覧表!BP72)</f>
        <v/>
      </c>
      <c r="C270" t="str">
        <f>IF(A270="","",男子申込一覧表!BQ72)</f>
        <v/>
      </c>
      <c r="D270">
        <v>1</v>
      </c>
      <c r="E270" t="str">
        <f>IF(A270="","",男子申込一覧表!BR72)</f>
        <v/>
      </c>
      <c r="F270" s="86">
        <v>0</v>
      </c>
      <c r="G270" t="str">
        <f>IF(A270="","",男子申込一覧表!BV72)</f>
        <v/>
      </c>
      <c r="H270" t="str">
        <f>IF(A270="","",男子申込一覧表!BK72)</f>
        <v/>
      </c>
    </row>
    <row r="271" spans="1:8" x14ac:dyDescent="0.15">
      <c r="A271" t="str">
        <f>IF(男子申込一覧表!M73="","",男子申込一覧表!AQ73)</f>
        <v/>
      </c>
      <c r="B271" t="str">
        <f>IF(A271="","",男子申込一覧表!BP73)</f>
        <v/>
      </c>
      <c r="C271" t="str">
        <f>IF(A271="","",男子申込一覧表!BQ73)</f>
        <v/>
      </c>
      <c r="D271">
        <v>1</v>
      </c>
      <c r="E271" t="str">
        <f>IF(A271="","",男子申込一覧表!BR73)</f>
        <v/>
      </c>
      <c r="F271" s="86">
        <v>0</v>
      </c>
      <c r="G271" t="str">
        <f>IF(A271="","",男子申込一覧表!BV73)</f>
        <v/>
      </c>
      <c r="H271" t="str">
        <f>IF(A271="","",男子申込一覧表!BK73)</f>
        <v/>
      </c>
    </row>
    <row r="272" spans="1:8" x14ac:dyDescent="0.15">
      <c r="A272" t="str">
        <f>IF(男子申込一覧表!M74="","",男子申込一覧表!AQ74)</f>
        <v/>
      </c>
      <c r="B272" t="str">
        <f>IF(A272="","",男子申込一覧表!BP74)</f>
        <v/>
      </c>
      <c r="C272" t="str">
        <f>IF(A272="","",男子申込一覧表!BQ74)</f>
        <v/>
      </c>
      <c r="D272">
        <v>1</v>
      </c>
      <c r="E272" t="str">
        <f>IF(A272="","",男子申込一覧表!BR74)</f>
        <v/>
      </c>
      <c r="F272" s="86">
        <v>0</v>
      </c>
      <c r="G272" t="str">
        <f>IF(A272="","",男子申込一覧表!BV74)</f>
        <v/>
      </c>
      <c r="H272" t="str">
        <f>IF(A272="","",男子申込一覧表!BK74)</f>
        <v/>
      </c>
    </row>
    <row r="273" spans="1:8" x14ac:dyDescent="0.15">
      <c r="A273" t="str">
        <f>IF(男子申込一覧表!M75="","",男子申込一覧表!AQ75)</f>
        <v/>
      </c>
      <c r="B273" t="str">
        <f>IF(A273="","",男子申込一覧表!BP75)</f>
        <v/>
      </c>
      <c r="C273" t="str">
        <f>IF(A273="","",男子申込一覧表!BQ75)</f>
        <v/>
      </c>
      <c r="D273">
        <v>1</v>
      </c>
      <c r="E273" t="str">
        <f>IF(A273="","",男子申込一覧表!BR75)</f>
        <v/>
      </c>
      <c r="F273" s="86">
        <v>0</v>
      </c>
      <c r="G273" t="str">
        <f>IF(A273="","",男子申込一覧表!BV75)</f>
        <v/>
      </c>
      <c r="H273" t="str">
        <f>IF(A273="","",男子申込一覧表!BK75)</f>
        <v/>
      </c>
    </row>
    <row r="274" spans="1:8" x14ac:dyDescent="0.15">
      <c r="A274" t="str">
        <f>IF(男子申込一覧表!M76="","",男子申込一覧表!AQ76)</f>
        <v/>
      </c>
      <c r="B274" t="str">
        <f>IF(A274="","",男子申込一覧表!BP76)</f>
        <v/>
      </c>
      <c r="C274" t="str">
        <f>IF(A274="","",男子申込一覧表!BQ76)</f>
        <v/>
      </c>
      <c r="D274">
        <v>1</v>
      </c>
      <c r="E274" t="str">
        <f>IF(A274="","",男子申込一覧表!BR76)</f>
        <v/>
      </c>
      <c r="F274" s="86">
        <v>0</v>
      </c>
      <c r="G274" t="str">
        <f>IF(A274="","",男子申込一覧表!BV76)</f>
        <v/>
      </c>
      <c r="H274" t="str">
        <f>IF(A274="","",男子申込一覧表!BK76)</f>
        <v/>
      </c>
    </row>
    <row r="275" spans="1:8" x14ac:dyDescent="0.15">
      <c r="A275" t="str">
        <f>IF(男子申込一覧表!M77="","",男子申込一覧表!AQ77)</f>
        <v/>
      </c>
      <c r="B275" t="str">
        <f>IF(A275="","",男子申込一覧表!BP77)</f>
        <v/>
      </c>
      <c r="C275" t="str">
        <f>IF(A275="","",男子申込一覧表!BQ77)</f>
        <v/>
      </c>
      <c r="D275">
        <v>1</v>
      </c>
      <c r="E275" t="str">
        <f>IF(A275="","",男子申込一覧表!BR77)</f>
        <v/>
      </c>
      <c r="F275" s="86">
        <v>0</v>
      </c>
      <c r="G275" t="str">
        <f>IF(A275="","",男子申込一覧表!BV77)</f>
        <v/>
      </c>
      <c r="H275" t="str">
        <f>IF(A275="","",男子申込一覧表!BK77)</f>
        <v/>
      </c>
    </row>
    <row r="276" spans="1:8" x14ac:dyDescent="0.15">
      <c r="A276" t="str">
        <f>IF(男子申込一覧表!M78="","",男子申込一覧表!AQ78)</f>
        <v/>
      </c>
      <c r="B276" t="str">
        <f>IF(A276="","",男子申込一覧表!BP78)</f>
        <v/>
      </c>
      <c r="C276" t="str">
        <f>IF(A276="","",男子申込一覧表!BQ78)</f>
        <v/>
      </c>
      <c r="D276">
        <v>1</v>
      </c>
      <c r="E276" t="str">
        <f>IF(A276="","",男子申込一覧表!BR78)</f>
        <v/>
      </c>
      <c r="F276" s="86">
        <v>0</v>
      </c>
      <c r="G276" t="str">
        <f>IF(A276="","",男子申込一覧表!BV78)</f>
        <v/>
      </c>
      <c r="H276" t="str">
        <f>IF(A276="","",男子申込一覧表!BK78)</f>
        <v/>
      </c>
    </row>
    <row r="277" spans="1:8" x14ac:dyDescent="0.15">
      <c r="A277" t="str">
        <f>IF(男子申込一覧表!M79="","",男子申込一覧表!AQ79)</f>
        <v/>
      </c>
      <c r="B277" t="str">
        <f>IF(A277="","",男子申込一覧表!BP79)</f>
        <v/>
      </c>
      <c r="C277" t="str">
        <f>IF(A277="","",男子申込一覧表!BQ79)</f>
        <v/>
      </c>
      <c r="D277">
        <v>1</v>
      </c>
      <c r="E277" t="str">
        <f>IF(A277="","",男子申込一覧表!BR79)</f>
        <v/>
      </c>
      <c r="F277" s="86">
        <v>0</v>
      </c>
      <c r="G277" t="str">
        <f>IF(A277="","",男子申込一覧表!BV79)</f>
        <v/>
      </c>
      <c r="H277" t="str">
        <f>IF(A277="","",男子申込一覧表!BK79)</f>
        <v/>
      </c>
    </row>
    <row r="278" spans="1:8" x14ac:dyDescent="0.15">
      <c r="A278" t="str">
        <f>IF(男子申込一覧表!M80="","",男子申込一覧表!AQ80)</f>
        <v/>
      </c>
      <c r="B278" t="str">
        <f>IF(A278="","",男子申込一覧表!BP80)</f>
        <v/>
      </c>
      <c r="C278" t="str">
        <f>IF(A278="","",男子申込一覧表!BQ80)</f>
        <v/>
      </c>
      <c r="D278">
        <v>1</v>
      </c>
      <c r="E278" t="str">
        <f>IF(A278="","",男子申込一覧表!BR80)</f>
        <v/>
      </c>
      <c r="F278" s="86">
        <v>0</v>
      </c>
      <c r="G278" t="str">
        <f>IF(A278="","",男子申込一覧表!BV80)</f>
        <v/>
      </c>
      <c r="H278" t="str">
        <f>IF(A278="","",男子申込一覧表!BK80)</f>
        <v/>
      </c>
    </row>
    <row r="279" spans="1:8" x14ac:dyDescent="0.15">
      <c r="A279" t="str">
        <f>IF(男子申込一覧表!M81="","",男子申込一覧表!AQ81)</f>
        <v/>
      </c>
      <c r="B279" t="str">
        <f>IF(A279="","",男子申込一覧表!BP81)</f>
        <v/>
      </c>
      <c r="C279" t="str">
        <f>IF(A279="","",男子申込一覧表!BQ81)</f>
        <v/>
      </c>
      <c r="D279">
        <v>1</v>
      </c>
      <c r="E279" t="str">
        <f>IF(A279="","",男子申込一覧表!BR81)</f>
        <v/>
      </c>
      <c r="F279" s="86">
        <v>0</v>
      </c>
      <c r="G279" t="str">
        <f>IF(A279="","",男子申込一覧表!BV81)</f>
        <v/>
      </c>
      <c r="H279" t="str">
        <f>IF(A279="","",男子申込一覧表!BK81)</f>
        <v/>
      </c>
    </row>
    <row r="280" spans="1:8" x14ac:dyDescent="0.15">
      <c r="A280" t="str">
        <f>IF(男子申込一覧表!M82="","",男子申込一覧表!AQ82)</f>
        <v/>
      </c>
      <c r="B280" t="str">
        <f>IF(A280="","",男子申込一覧表!BP82)</f>
        <v/>
      </c>
      <c r="C280" t="str">
        <f>IF(A280="","",男子申込一覧表!BQ82)</f>
        <v/>
      </c>
      <c r="D280">
        <v>1</v>
      </c>
      <c r="E280" t="str">
        <f>IF(A280="","",男子申込一覧表!BR82)</f>
        <v/>
      </c>
      <c r="F280" s="86">
        <v>0</v>
      </c>
      <c r="G280" t="str">
        <f>IF(A280="","",男子申込一覧表!BV82)</f>
        <v/>
      </c>
      <c r="H280" t="str">
        <f>IF(A280="","",男子申込一覧表!BK82)</f>
        <v/>
      </c>
    </row>
    <row r="281" spans="1:8" x14ac:dyDescent="0.15">
      <c r="A281" t="str">
        <f>IF(男子申込一覧表!M83="","",男子申込一覧表!AQ83)</f>
        <v/>
      </c>
      <c r="B281" t="str">
        <f>IF(A281="","",男子申込一覧表!BP83)</f>
        <v/>
      </c>
      <c r="C281" t="str">
        <f>IF(A281="","",男子申込一覧表!BQ83)</f>
        <v/>
      </c>
      <c r="D281">
        <v>1</v>
      </c>
      <c r="E281" t="str">
        <f>IF(A281="","",男子申込一覧表!BR83)</f>
        <v/>
      </c>
      <c r="F281" s="86">
        <v>0</v>
      </c>
      <c r="G281" t="str">
        <f>IF(A281="","",男子申込一覧表!BV83)</f>
        <v/>
      </c>
      <c r="H281" t="str">
        <f>IF(A281="","",男子申込一覧表!BK83)</f>
        <v/>
      </c>
    </row>
    <row r="282" spans="1:8" x14ac:dyDescent="0.15">
      <c r="A282" t="str">
        <f>IF(男子申込一覧表!M84="","",男子申込一覧表!AQ84)</f>
        <v/>
      </c>
      <c r="B282" t="str">
        <f>IF(A282="","",男子申込一覧表!BP84)</f>
        <v/>
      </c>
      <c r="C282" t="str">
        <f>IF(A282="","",男子申込一覧表!BQ84)</f>
        <v/>
      </c>
      <c r="D282">
        <v>1</v>
      </c>
      <c r="E282" t="str">
        <f>IF(A282="","",男子申込一覧表!BR84)</f>
        <v/>
      </c>
      <c r="F282" s="86">
        <v>0</v>
      </c>
      <c r="G282" t="str">
        <f>IF(A282="","",男子申込一覧表!BV84)</f>
        <v/>
      </c>
      <c r="H282" t="str">
        <f>IF(A282="","",男子申込一覧表!BK84)</f>
        <v/>
      </c>
    </row>
    <row r="283" spans="1:8" x14ac:dyDescent="0.15">
      <c r="A283" t="str">
        <f>IF(男子申込一覧表!M85="","",男子申込一覧表!AQ85)</f>
        <v/>
      </c>
      <c r="B283" t="str">
        <f>IF(A283="","",男子申込一覧表!BP85)</f>
        <v/>
      </c>
      <c r="C283" t="str">
        <f>IF(A283="","",男子申込一覧表!BQ85)</f>
        <v/>
      </c>
      <c r="D283">
        <v>1</v>
      </c>
      <c r="E283" t="str">
        <f>IF(A283="","",男子申込一覧表!BR85)</f>
        <v/>
      </c>
      <c r="F283" s="86">
        <v>0</v>
      </c>
      <c r="G283" t="str">
        <f>IF(A283="","",男子申込一覧表!BV85)</f>
        <v/>
      </c>
      <c r="H283" t="str">
        <f>IF(A283="","",男子申込一覧表!BK85)</f>
        <v/>
      </c>
    </row>
    <row r="284" spans="1:8" x14ac:dyDescent="0.15">
      <c r="A284" t="str">
        <f>IF(男子申込一覧表!M86="","",男子申込一覧表!AQ86)</f>
        <v/>
      </c>
      <c r="B284" t="str">
        <f>IF(A284="","",男子申込一覧表!BP86)</f>
        <v/>
      </c>
      <c r="C284" t="str">
        <f>IF(A284="","",男子申込一覧表!BQ86)</f>
        <v/>
      </c>
      <c r="D284">
        <v>1</v>
      </c>
      <c r="E284" t="str">
        <f>IF(A284="","",男子申込一覧表!BR86)</f>
        <v/>
      </c>
      <c r="F284" s="86">
        <v>0</v>
      </c>
      <c r="G284" t="str">
        <f>IF(A284="","",男子申込一覧表!BV86)</f>
        <v/>
      </c>
      <c r="H284" t="str">
        <f>IF(A284="","",男子申込一覧表!BK86)</f>
        <v/>
      </c>
    </row>
    <row r="285" spans="1:8" x14ac:dyDescent="0.15">
      <c r="A285" t="str">
        <f>IF(男子申込一覧表!M87="","",男子申込一覧表!AQ87)</f>
        <v/>
      </c>
      <c r="B285" t="str">
        <f>IF(A285="","",男子申込一覧表!BP87)</f>
        <v/>
      </c>
      <c r="C285" t="str">
        <f>IF(A285="","",男子申込一覧表!BQ87)</f>
        <v/>
      </c>
      <c r="D285">
        <v>1</v>
      </c>
      <c r="E285" t="str">
        <f>IF(A285="","",男子申込一覧表!BR87)</f>
        <v/>
      </c>
      <c r="F285" s="86">
        <v>0</v>
      </c>
      <c r="G285" t="str">
        <f>IF(A285="","",男子申込一覧表!BV87)</f>
        <v/>
      </c>
      <c r="H285" t="str">
        <f>IF(A285="","",男子申込一覧表!BK87)</f>
        <v/>
      </c>
    </row>
    <row r="286" spans="1:8" x14ac:dyDescent="0.15">
      <c r="A286" t="str">
        <f>IF(男子申込一覧表!M88="","",男子申込一覧表!AQ88)</f>
        <v/>
      </c>
      <c r="B286" t="str">
        <f>IF(A286="","",男子申込一覧表!BP88)</f>
        <v/>
      </c>
      <c r="C286" t="str">
        <f>IF(A286="","",男子申込一覧表!BQ88)</f>
        <v/>
      </c>
      <c r="D286">
        <v>1</v>
      </c>
      <c r="E286" t="str">
        <f>IF(A286="","",男子申込一覧表!BR88)</f>
        <v/>
      </c>
      <c r="F286" s="86">
        <v>0</v>
      </c>
      <c r="G286" t="str">
        <f>IF(A286="","",男子申込一覧表!BV88)</f>
        <v/>
      </c>
      <c r="H286" t="str">
        <f>IF(A286="","",男子申込一覧表!BK88)</f>
        <v/>
      </c>
    </row>
    <row r="287" spans="1:8" x14ac:dyDescent="0.15">
      <c r="A287" t="str">
        <f>IF(男子申込一覧表!M89="","",男子申込一覧表!AQ89)</f>
        <v/>
      </c>
      <c r="B287" t="str">
        <f>IF(A287="","",男子申込一覧表!BP89)</f>
        <v/>
      </c>
      <c r="C287" t="str">
        <f>IF(A287="","",男子申込一覧表!BQ89)</f>
        <v/>
      </c>
      <c r="D287">
        <v>1</v>
      </c>
      <c r="E287" t="str">
        <f>IF(A287="","",男子申込一覧表!BR89)</f>
        <v/>
      </c>
      <c r="F287" s="86">
        <v>0</v>
      </c>
      <c r="G287" t="str">
        <f>IF(A287="","",男子申込一覧表!BV89)</f>
        <v/>
      </c>
      <c r="H287" t="str">
        <f>IF(A287="","",男子申込一覧表!BK89)</f>
        <v/>
      </c>
    </row>
    <row r="288" spans="1:8" x14ac:dyDescent="0.15">
      <c r="A288" t="str">
        <f>IF(男子申込一覧表!M90="","",男子申込一覧表!AQ90)</f>
        <v/>
      </c>
      <c r="B288" t="str">
        <f>IF(A288="","",男子申込一覧表!BP90)</f>
        <v/>
      </c>
      <c r="C288" t="str">
        <f>IF(A288="","",男子申込一覧表!BQ90)</f>
        <v/>
      </c>
      <c r="D288">
        <v>1</v>
      </c>
      <c r="E288" t="str">
        <f>IF(A288="","",男子申込一覧表!BR90)</f>
        <v/>
      </c>
      <c r="F288" s="86">
        <v>0</v>
      </c>
      <c r="G288" t="str">
        <f>IF(A288="","",男子申込一覧表!BV90)</f>
        <v/>
      </c>
      <c r="H288" t="str">
        <f>IF(A288="","",男子申込一覧表!BK90)</f>
        <v/>
      </c>
    </row>
    <row r="289" spans="1:8" x14ac:dyDescent="0.15">
      <c r="A289" t="str">
        <f>IF(男子申込一覧表!M91="","",男子申込一覧表!AQ91)</f>
        <v/>
      </c>
      <c r="B289" t="str">
        <f>IF(A289="","",男子申込一覧表!BP91)</f>
        <v/>
      </c>
      <c r="C289" t="str">
        <f>IF(A289="","",男子申込一覧表!BQ91)</f>
        <v/>
      </c>
      <c r="D289">
        <v>1</v>
      </c>
      <c r="E289" t="str">
        <f>IF(A289="","",男子申込一覧表!BR91)</f>
        <v/>
      </c>
      <c r="F289" s="86">
        <v>0</v>
      </c>
      <c r="G289" t="str">
        <f>IF(A289="","",男子申込一覧表!BV91)</f>
        <v/>
      </c>
      <c r="H289" t="str">
        <f>IF(A289="","",男子申込一覧表!BK91)</f>
        <v/>
      </c>
    </row>
    <row r="290" spans="1:8" x14ac:dyDescent="0.15">
      <c r="A290" t="str">
        <f>IF(男子申込一覧表!M92="","",男子申込一覧表!AQ92)</f>
        <v/>
      </c>
      <c r="B290" t="str">
        <f>IF(A290="","",男子申込一覧表!BP92)</f>
        <v/>
      </c>
      <c r="C290" t="str">
        <f>IF(A290="","",男子申込一覧表!BQ92)</f>
        <v/>
      </c>
      <c r="D290">
        <v>1</v>
      </c>
      <c r="E290" t="str">
        <f>IF(A290="","",男子申込一覧表!BR92)</f>
        <v/>
      </c>
      <c r="F290" s="86">
        <v>0</v>
      </c>
      <c r="G290" t="str">
        <f>IF(A290="","",男子申込一覧表!BV92)</f>
        <v/>
      </c>
      <c r="H290" t="str">
        <f>IF(A290="","",男子申込一覧表!BK92)</f>
        <v/>
      </c>
    </row>
    <row r="291" spans="1:8" x14ac:dyDescent="0.15">
      <c r="A291" t="str">
        <f>IF(男子申込一覧表!M93="","",男子申込一覧表!AQ93)</f>
        <v/>
      </c>
      <c r="B291" t="str">
        <f>IF(A291="","",男子申込一覧表!BP93)</f>
        <v/>
      </c>
      <c r="C291" t="str">
        <f>IF(A291="","",男子申込一覧表!BQ93)</f>
        <v/>
      </c>
      <c r="D291">
        <v>1</v>
      </c>
      <c r="E291" t="str">
        <f>IF(A291="","",男子申込一覧表!BR93)</f>
        <v/>
      </c>
      <c r="F291" s="86">
        <v>0</v>
      </c>
      <c r="G291" t="str">
        <f>IF(A291="","",男子申込一覧表!BV93)</f>
        <v/>
      </c>
      <c r="H291" t="str">
        <f>IF(A291="","",男子申込一覧表!BK93)</f>
        <v/>
      </c>
    </row>
    <row r="292" spans="1:8" x14ac:dyDescent="0.15">
      <c r="A292" t="str">
        <f>IF(男子申込一覧表!M94="","",男子申込一覧表!AQ94)</f>
        <v/>
      </c>
      <c r="B292" t="str">
        <f>IF(A292="","",男子申込一覧表!BP94)</f>
        <v/>
      </c>
      <c r="C292" t="str">
        <f>IF(A292="","",男子申込一覧表!BQ94)</f>
        <v/>
      </c>
      <c r="D292">
        <v>1</v>
      </c>
      <c r="E292" t="str">
        <f>IF(A292="","",男子申込一覧表!BR94)</f>
        <v/>
      </c>
      <c r="F292" s="86">
        <v>0</v>
      </c>
      <c r="G292" t="str">
        <f>IF(A292="","",男子申込一覧表!BV94)</f>
        <v/>
      </c>
      <c r="H292" t="str">
        <f>IF(A292="","",男子申込一覧表!BK94)</f>
        <v/>
      </c>
    </row>
    <row r="293" spans="1:8" x14ac:dyDescent="0.15">
      <c r="A293" t="str">
        <f>IF(男子申込一覧表!M95="","",男子申込一覧表!AQ95)</f>
        <v/>
      </c>
      <c r="B293" t="str">
        <f>IF(A293="","",男子申込一覧表!BP95)</f>
        <v/>
      </c>
      <c r="C293" t="str">
        <f>IF(A293="","",男子申込一覧表!BQ95)</f>
        <v/>
      </c>
      <c r="D293">
        <v>1</v>
      </c>
      <c r="E293" t="str">
        <f>IF(A293="","",男子申込一覧表!BR95)</f>
        <v/>
      </c>
      <c r="F293" s="86">
        <v>0</v>
      </c>
      <c r="G293" t="str">
        <f>IF(A293="","",男子申込一覧表!BV95)</f>
        <v/>
      </c>
      <c r="H293" t="str">
        <f>IF(A293="","",男子申込一覧表!BK95)</f>
        <v/>
      </c>
    </row>
    <row r="294" spans="1:8" x14ac:dyDescent="0.15">
      <c r="A294" t="str">
        <f>IF(男子申込一覧表!M96="","",男子申込一覧表!AQ96)</f>
        <v/>
      </c>
      <c r="B294" t="str">
        <f>IF(A294="","",男子申込一覧表!BP96)</f>
        <v/>
      </c>
      <c r="C294" t="str">
        <f>IF(A294="","",男子申込一覧表!BQ96)</f>
        <v/>
      </c>
      <c r="D294">
        <v>1</v>
      </c>
      <c r="E294" t="str">
        <f>IF(A294="","",男子申込一覧表!BR96)</f>
        <v/>
      </c>
      <c r="F294" s="86">
        <v>0</v>
      </c>
      <c r="G294" t="str">
        <f>IF(A294="","",男子申込一覧表!BV96)</f>
        <v/>
      </c>
      <c r="H294" t="str">
        <f>IF(A294="","",男子申込一覧表!BK96)</f>
        <v/>
      </c>
    </row>
    <row r="295" spans="1:8" x14ac:dyDescent="0.15">
      <c r="A295" t="str">
        <f>IF(男子申込一覧表!M97="","",男子申込一覧表!AQ97)</f>
        <v/>
      </c>
      <c r="B295" t="str">
        <f>IF(A295="","",男子申込一覧表!BP97)</f>
        <v/>
      </c>
      <c r="C295" t="str">
        <f>IF(A295="","",男子申込一覧表!BQ97)</f>
        <v/>
      </c>
      <c r="D295">
        <v>1</v>
      </c>
      <c r="E295" t="str">
        <f>IF(A295="","",男子申込一覧表!BR97)</f>
        <v/>
      </c>
      <c r="F295" s="86">
        <v>0</v>
      </c>
      <c r="G295" t="str">
        <f>IF(A295="","",男子申込一覧表!BV97)</f>
        <v/>
      </c>
      <c r="H295" t="str">
        <f>IF(A295="","",男子申込一覧表!BK97)</f>
        <v/>
      </c>
    </row>
    <row r="296" spans="1:8" x14ac:dyDescent="0.15">
      <c r="A296" t="str">
        <f>IF(男子申込一覧表!M98="","",男子申込一覧表!AQ98)</f>
        <v/>
      </c>
      <c r="B296" t="str">
        <f>IF(A296="","",男子申込一覧表!BP98)</f>
        <v/>
      </c>
      <c r="C296" t="str">
        <f>IF(A296="","",男子申込一覧表!BQ98)</f>
        <v/>
      </c>
      <c r="D296">
        <v>1</v>
      </c>
      <c r="E296" t="str">
        <f>IF(A296="","",男子申込一覧表!BR98)</f>
        <v/>
      </c>
      <c r="F296" s="86">
        <v>0</v>
      </c>
      <c r="G296" t="str">
        <f>IF(A296="","",男子申込一覧表!BV98)</f>
        <v/>
      </c>
      <c r="H296" t="str">
        <f>IF(A296="","",男子申込一覧表!BK98)</f>
        <v/>
      </c>
    </row>
    <row r="297" spans="1:8" x14ac:dyDescent="0.15">
      <c r="A297" t="str">
        <f>IF(男子申込一覧表!M99="","",男子申込一覧表!AQ99)</f>
        <v/>
      </c>
      <c r="B297" t="str">
        <f>IF(A297="","",男子申込一覧表!BP99)</f>
        <v/>
      </c>
      <c r="C297" t="str">
        <f>IF(A297="","",男子申込一覧表!BQ99)</f>
        <v/>
      </c>
      <c r="D297">
        <v>1</v>
      </c>
      <c r="E297" t="str">
        <f>IF(A297="","",男子申込一覧表!BR99)</f>
        <v/>
      </c>
      <c r="F297" s="86">
        <v>0</v>
      </c>
      <c r="G297" t="str">
        <f>IF(A297="","",男子申込一覧表!BV99)</f>
        <v/>
      </c>
      <c r="H297" t="str">
        <f>IF(A297="","",男子申込一覧表!BK99)</f>
        <v/>
      </c>
    </row>
    <row r="298" spans="1:8" x14ac:dyDescent="0.15">
      <c r="A298" t="str">
        <f>IF(男子申込一覧表!M100="","",男子申込一覧表!AQ100)</f>
        <v/>
      </c>
      <c r="B298" t="str">
        <f>IF(A298="","",男子申込一覧表!BP100)</f>
        <v/>
      </c>
      <c r="C298" t="str">
        <f>IF(A298="","",男子申込一覧表!BQ100)</f>
        <v/>
      </c>
      <c r="D298">
        <v>1</v>
      </c>
      <c r="E298" t="str">
        <f>IF(A298="","",男子申込一覧表!BR100)</f>
        <v/>
      </c>
      <c r="F298" s="86">
        <v>0</v>
      </c>
      <c r="G298" t="str">
        <f>IF(A298="","",男子申込一覧表!BV100)</f>
        <v/>
      </c>
      <c r="H298" t="str">
        <f>IF(A298="","",男子申込一覧表!BK100)</f>
        <v/>
      </c>
    </row>
    <row r="299" spans="1:8" x14ac:dyDescent="0.15">
      <c r="A299" t="str">
        <f>IF(男子申込一覧表!M101="","",男子申込一覧表!AQ101)</f>
        <v/>
      </c>
      <c r="B299" t="str">
        <f>IF(A299="","",男子申込一覧表!BP101)</f>
        <v/>
      </c>
      <c r="C299" t="str">
        <f>IF(A299="","",男子申込一覧表!BQ101)</f>
        <v/>
      </c>
      <c r="D299">
        <v>1</v>
      </c>
      <c r="E299" t="str">
        <f>IF(A299="","",男子申込一覧表!BR101)</f>
        <v/>
      </c>
      <c r="F299" s="86">
        <v>0</v>
      </c>
      <c r="G299" t="str">
        <f>IF(A299="","",男子申込一覧表!BV101)</f>
        <v/>
      </c>
      <c r="H299" t="str">
        <f>IF(A299="","",男子申込一覧表!BK101)</f>
        <v/>
      </c>
    </row>
    <row r="300" spans="1:8" x14ac:dyDescent="0.15">
      <c r="A300" t="str">
        <f>IF(男子申込一覧表!M102="","",男子申込一覧表!AQ102)</f>
        <v/>
      </c>
      <c r="B300" t="str">
        <f>IF(A300="","",男子申込一覧表!BP102)</f>
        <v/>
      </c>
      <c r="C300" t="str">
        <f>IF(A300="","",男子申込一覧表!BQ102)</f>
        <v/>
      </c>
      <c r="D300">
        <v>1</v>
      </c>
      <c r="E300" t="str">
        <f>IF(A300="","",男子申込一覧表!BR102)</f>
        <v/>
      </c>
      <c r="F300" s="86">
        <v>0</v>
      </c>
      <c r="G300" t="str">
        <f>IF(A300="","",男子申込一覧表!BV102)</f>
        <v/>
      </c>
      <c r="H300" t="str">
        <f>IF(A300="","",男子申込一覧表!BK102)</f>
        <v/>
      </c>
    </row>
    <row r="301" spans="1:8" x14ac:dyDescent="0.15">
      <c r="A301" t="str">
        <f>IF(男子申込一覧表!M103="","",男子申込一覧表!AQ103)</f>
        <v/>
      </c>
      <c r="B301" t="str">
        <f>IF(A301="","",男子申込一覧表!BP103)</f>
        <v/>
      </c>
      <c r="C301" t="str">
        <f>IF(A301="","",男子申込一覧表!BQ103)</f>
        <v/>
      </c>
      <c r="D301">
        <v>1</v>
      </c>
      <c r="E301" t="str">
        <f>IF(A301="","",男子申込一覧表!BR103)</f>
        <v/>
      </c>
      <c r="F301" s="86">
        <v>0</v>
      </c>
      <c r="G301" t="str">
        <f>IF(A301="","",男子申込一覧表!BV103)</f>
        <v/>
      </c>
      <c r="H301" t="str">
        <f>IF(A301="","",男子申込一覧表!BK103)</f>
        <v/>
      </c>
    </row>
    <row r="302" spans="1:8" x14ac:dyDescent="0.15">
      <c r="A302" t="str">
        <f>IF(男子申込一覧表!M104="","",男子申込一覧表!AQ104)</f>
        <v/>
      </c>
      <c r="B302" t="str">
        <f>IF(A302="","",男子申込一覧表!BP104)</f>
        <v/>
      </c>
      <c r="C302" t="str">
        <f>IF(A302="","",男子申込一覧表!BQ104)</f>
        <v/>
      </c>
      <c r="D302">
        <v>1</v>
      </c>
      <c r="E302" t="str">
        <f>IF(A302="","",男子申込一覧表!BR104)</f>
        <v/>
      </c>
      <c r="F302" s="86">
        <v>0</v>
      </c>
      <c r="G302" t="str">
        <f>IF(A302="","",男子申込一覧表!BV104)</f>
        <v/>
      </c>
      <c r="H302" t="str">
        <f>IF(A302="","",男子申込一覧表!BK104)</f>
        <v/>
      </c>
    </row>
    <row r="303" spans="1:8" x14ac:dyDescent="0.15">
      <c r="A303" s="79" t="str">
        <f>IF(男子申込一覧表!M105="","",男子申込一覧表!AQ105)</f>
        <v/>
      </c>
      <c r="B303" s="79" t="str">
        <f>IF(A303="","",男子申込一覧表!BP105)</f>
        <v/>
      </c>
      <c r="C303" s="79" t="str">
        <f>IF(A303="","",男子申込一覧表!BQ105)</f>
        <v/>
      </c>
      <c r="D303" s="79">
        <v>1</v>
      </c>
      <c r="E303" s="79" t="str">
        <f>IF(A303="","",男子申込一覧表!BR105)</f>
        <v/>
      </c>
      <c r="F303" s="87">
        <v>0</v>
      </c>
      <c r="G303" s="79" t="str">
        <f>IF(A303="","",男子申込一覧表!BV105)</f>
        <v/>
      </c>
      <c r="H303" s="79" t="str">
        <f>IF(A303="","",男子申込一覧表!BK105)</f>
        <v/>
      </c>
    </row>
    <row r="304" spans="1:8" x14ac:dyDescent="0.15">
      <c r="B304" t="str">
        <f>IF(A304="","",男子申込一覧表!BP106)</f>
        <v/>
      </c>
      <c r="C304" t="str">
        <f>IF(A304="","",男子申込一覧表!BQ106)</f>
        <v/>
      </c>
      <c r="D304" t="str">
        <f>IF(A304="","",男子申込一覧表!AW106)</f>
        <v/>
      </c>
      <c r="E304" t="str">
        <f>IF(A304="","",男子申込一覧表!BH106)</f>
        <v/>
      </c>
      <c r="F304" s="86"/>
      <c r="G304" t="str">
        <f>IF(A304="","",男子申込一覧表!BV106)</f>
        <v/>
      </c>
      <c r="H304" t="str">
        <f>IF(A304="","",男子申込一覧表!BK106)</f>
        <v/>
      </c>
    </row>
    <row r="305" spans="1:8" x14ac:dyDescent="0.15">
      <c r="A305" s="79"/>
      <c r="B305" s="79" t="str">
        <f>IF(A305="","",男子申込一覧表!BP107)</f>
        <v/>
      </c>
      <c r="C305" s="79" t="str">
        <f>IF(A305="","",男子申込一覧表!BQ107)</f>
        <v/>
      </c>
      <c r="D305" s="79" t="str">
        <f>IF(A305="","",男子申込一覧表!AW107)</f>
        <v/>
      </c>
      <c r="E305" s="79" t="str">
        <f>IF(A305="","",男子申込一覧表!BH107)</f>
        <v/>
      </c>
      <c r="F305" s="87"/>
      <c r="G305" s="79" t="str">
        <f>IF(A305="","",男子申込一覧表!BV107)</f>
        <v/>
      </c>
      <c r="H305" s="79" t="str">
        <f>IF(A305="","",男子申込一覧表!BK107)</f>
        <v/>
      </c>
    </row>
    <row r="306" spans="1:8" x14ac:dyDescent="0.15">
      <c r="A306" t="str">
        <f>IF(女子申込一覧表!M108="","",女子申込一覧表!AQ108)</f>
        <v/>
      </c>
      <c r="B306" t="str">
        <f>IF(A306="","",女子申込一覧表!BP108)</f>
        <v/>
      </c>
      <c r="C306" t="str">
        <f>IF(A306="","",女子申込一覧表!BQ108)</f>
        <v/>
      </c>
      <c r="D306">
        <v>1</v>
      </c>
      <c r="E306" s="106" t="str">
        <f>IF(A306="","",女子申込一覧表!BR108)</f>
        <v/>
      </c>
      <c r="F306" s="86">
        <v>5</v>
      </c>
      <c r="G306" s="106" t="str">
        <f>IF(A306="","",女子申込一覧表!BV108)</f>
        <v/>
      </c>
      <c r="H306" s="106" t="str">
        <f>IF(A306="","",女子申込一覧表!BK108)</f>
        <v/>
      </c>
    </row>
    <row r="307" spans="1:8" x14ac:dyDescent="0.15">
      <c r="A307" t="str">
        <f>IF(女子申込一覧表!M109="","",女子申込一覧表!AQ109)</f>
        <v/>
      </c>
      <c r="B307" t="str">
        <f>IF(A307="","",女子申込一覧表!BP109)</f>
        <v/>
      </c>
      <c r="C307" t="str">
        <f>IF(A307="","",女子申込一覧表!BQ109)</f>
        <v/>
      </c>
      <c r="D307">
        <v>1</v>
      </c>
      <c r="E307" s="82" t="str">
        <f>IF(A307="","",女子申込一覧表!BR109)</f>
        <v/>
      </c>
      <c r="F307" s="86">
        <v>5</v>
      </c>
      <c r="G307" s="82" t="str">
        <f>IF(A307="","",女子申込一覧表!BV109)</f>
        <v/>
      </c>
      <c r="H307" s="82" t="str">
        <f>IF(A307="","",女子申込一覧表!BK109)</f>
        <v/>
      </c>
    </row>
    <row r="308" spans="1:8" x14ac:dyDescent="0.15">
      <c r="A308" t="str">
        <f>IF(女子申込一覧表!M110="","",女子申込一覧表!AQ110)</f>
        <v/>
      </c>
      <c r="B308" t="str">
        <f>IF(A308="","",女子申込一覧表!BP110)</f>
        <v/>
      </c>
      <c r="C308" t="str">
        <f>IF(A308="","",女子申込一覧表!BQ110)</f>
        <v/>
      </c>
      <c r="D308">
        <v>1</v>
      </c>
      <c r="E308" s="82" t="str">
        <f>IF(A308="","",女子申込一覧表!BR110)</f>
        <v/>
      </c>
      <c r="F308" s="86">
        <v>5</v>
      </c>
      <c r="G308" s="82" t="str">
        <f>IF(A308="","",女子申込一覧表!BV110)</f>
        <v/>
      </c>
      <c r="H308" s="82" t="str">
        <f>IF(A308="","",女子申込一覧表!BK110)</f>
        <v/>
      </c>
    </row>
    <row r="309" spans="1:8" x14ac:dyDescent="0.15">
      <c r="A309" t="str">
        <f>IF(女子申込一覧表!M111="","",女子申込一覧表!AQ111)</f>
        <v/>
      </c>
      <c r="B309" t="str">
        <f>IF(A309="","",女子申込一覧表!BP111)</f>
        <v/>
      </c>
      <c r="C309" t="str">
        <f>IF(A309="","",女子申込一覧表!BQ111)</f>
        <v/>
      </c>
      <c r="D309">
        <v>1</v>
      </c>
      <c r="E309" s="82" t="str">
        <f>IF(A309="","",女子申込一覧表!BR111)</f>
        <v/>
      </c>
      <c r="F309" s="86">
        <v>5</v>
      </c>
      <c r="G309" s="82" t="str">
        <f>IF(A309="","",女子申込一覧表!BV111)</f>
        <v/>
      </c>
      <c r="H309" s="82" t="str">
        <f>IF(A309="","",女子申込一覧表!BK111)</f>
        <v/>
      </c>
    </row>
    <row r="310" spans="1:8" x14ac:dyDescent="0.15">
      <c r="A310" t="str">
        <f>IF(女子申込一覧表!M112="","",女子申込一覧表!AQ112)</f>
        <v/>
      </c>
      <c r="B310" t="str">
        <f>IF(A310="","",女子申込一覧表!BP112)</f>
        <v/>
      </c>
      <c r="C310" t="str">
        <f>IF(A310="","",女子申込一覧表!BQ112)</f>
        <v/>
      </c>
      <c r="D310">
        <v>1</v>
      </c>
      <c r="E310" s="82" t="str">
        <f>IF(A310="","",女子申込一覧表!BR112)</f>
        <v/>
      </c>
      <c r="F310" s="86">
        <v>5</v>
      </c>
      <c r="G310" s="82" t="str">
        <f>IF(A310="","",女子申込一覧表!BV112)</f>
        <v/>
      </c>
      <c r="H310" s="82" t="str">
        <f>IF(A310="","",女子申込一覧表!BK112)</f>
        <v/>
      </c>
    </row>
    <row r="311" spans="1:8" x14ac:dyDescent="0.15">
      <c r="A311" t="str">
        <f>IF(女子申込一覧表!M113="","",女子申込一覧表!AQ113)</f>
        <v/>
      </c>
      <c r="B311" t="str">
        <f>IF(A311="","",女子申込一覧表!BP113)</f>
        <v/>
      </c>
      <c r="C311" t="str">
        <f>IF(A311="","",女子申込一覧表!BQ113)</f>
        <v/>
      </c>
      <c r="D311">
        <v>1</v>
      </c>
      <c r="E311" s="82" t="str">
        <f>IF(A311="","",女子申込一覧表!BR113)</f>
        <v/>
      </c>
      <c r="F311" s="86">
        <v>5</v>
      </c>
      <c r="G311" s="82" t="str">
        <f>IF(A311="","",女子申込一覧表!BV113)</f>
        <v/>
      </c>
      <c r="H311" s="82" t="str">
        <f>IF(A311="","",女子申込一覧表!BK113)</f>
        <v/>
      </c>
    </row>
    <row r="312" spans="1:8" x14ac:dyDescent="0.15">
      <c r="A312" t="str">
        <f>IF(女子申込一覧表!M114="","",女子申込一覧表!AQ114)</f>
        <v/>
      </c>
      <c r="B312" t="str">
        <f>IF(A312="","",女子申込一覧表!BP114)</f>
        <v/>
      </c>
      <c r="C312" t="str">
        <f>IF(A312="","",女子申込一覧表!BQ114)</f>
        <v/>
      </c>
      <c r="D312">
        <v>1</v>
      </c>
      <c r="E312" s="82" t="str">
        <f>IF(A312="","",女子申込一覧表!BR114)</f>
        <v/>
      </c>
      <c r="F312" s="86">
        <v>5</v>
      </c>
      <c r="G312" s="82" t="str">
        <f>IF(A312="","",女子申込一覧表!BV114)</f>
        <v/>
      </c>
      <c r="H312" s="82" t="str">
        <f>IF(A312="","",女子申込一覧表!BK114)</f>
        <v/>
      </c>
    </row>
    <row r="313" spans="1:8" x14ac:dyDescent="0.15">
      <c r="A313" t="str">
        <f>IF(女子申込一覧表!M115="","",女子申込一覧表!AQ115)</f>
        <v/>
      </c>
      <c r="B313" t="str">
        <f>IF(A313="","",女子申込一覧表!BP115)</f>
        <v/>
      </c>
      <c r="C313" t="str">
        <f>IF(A313="","",女子申込一覧表!BQ115)</f>
        <v/>
      </c>
      <c r="D313">
        <v>1</v>
      </c>
      <c r="E313" s="82" t="str">
        <f>IF(A313="","",女子申込一覧表!BR115)</f>
        <v/>
      </c>
      <c r="F313" s="86">
        <v>5</v>
      </c>
      <c r="G313" s="82" t="str">
        <f>IF(A313="","",女子申込一覧表!BV115)</f>
        <v/>
      </c>
      <c r="H313" s="82" t="str">
        <f>IF(A313="","",女子申込一覧表!BK115)</f>
        <v/>
      </c>
    </row>
    <row r="314" spans="1:8" x14ac:dyDescent="0.15">
      <c r="A314" t="str">
        <f>IF(女子申込一覧表!M116="","",女子申込一覧表!AQ116)</f>
        <v/>
      </c>
      <c r="B314" t="str">
        <f>IF(A314="","",女子申込一覧表!BP116)</f>
        <v/>
      </c>
      <c r="C314" t="str">
        <f>IF(A314="","",女子申込一覧表!BQ116)</f>
        <v/>
      </c>
      <c r="D314">
        <v>1</v>
      </c>
      <c r="E314" s="82" t="str">
        <f>IF(A314="","",女子申込一覧表!BR116)</f>
        <v/>
      </c>
      <c r="F314" s="86">
        <v>5</v>
      </c>
      <c r="G314" s="82" t="str">
        <f>IF(A314="","",女子申込一覧表!BV116)</f>
        <v/>
      </c>
      <c r="H314" s="82" t="str">
        <f>IF(A314="","",女子申込一覧表!BK116)</f>
        <v/>
      </c>
    </row>
    <row r="315" spans="1:8" x14ac:dyDescent="0.15">
      <c r="A315" t="str">
        <f>IF(女子申込一覧表!M117="","",女子申込一覧表!AQ117)</f>
        <v/>
      </c>
      <c r="B315" t="str">
        <f>IF(A315="","",女子申込一覧表!BP117)</f>
        <v/>
      </c>
      <c r="C315" t="str">
        <f>IF(A315="","",女子申込一覧表!BQ117)</f>
        <v/>
      </c>
      <c r="D315">
        <v>1</v>
      </c>
      <c r="E315" s="82" t="str">
        <f>IF(A315="","",女子申込一覧表!BR117)</f>
        <v/>
      </c>
      <c r="F315" s="86">
        <v>5</v>
      </c>
      <c r="G315" s="82" t="str">
        <f>IF(A315="","",女子申込一覧表!BV117)</f>
        <v/>
      </c>
      <c r="H315" s="82" t="str">
        <f>IF(A315="","",女子申込一覧表!BK117)</f>
        <v/>
      </c>
    </row>
    <row r="316" spans="1:8" x14ac:dyDescent="0.15">
      <c r="A316" t="str">
        <f>IF(女子申込一覧表!M118="","",女子申込一覧表!AQ118)</f>
        <v/>
      </c>
      <c r="B316" t="str">
        <f>IF(A316="","",女子申込一覧表!BP118)</f>
        <v/>
      </c>
      <c r="C316" t="str">
        <f>IF(A316="","",女子申込一覧表!BQ118)</f>
        <v/>
      </c>
      <c r="D316">
        <v>1</v>
      </c>
      <c r="E316" s="82" t="str">
        <f>IF(A316="","",女子申込一覧表!BR118)</f>
        <v/>
      </c>
      <c r="F316" s="86">
        <v>5</v>
      </c>
      <c r="G316" s="82" t="str">
        <f>IF(A316="","",女子申込一覧表!BV118)</f>
        <v/>
      </c>
      <c r="H316" s="82" t="str">
        <f>IF(A316="","",女子申込一覧表!BK118)</f>
        <v/>
      </c>
    </row>
    <row r="317" spans="1:8" x14ac:dyDescent="0.15">
      <c r="A317" t="str">
        <f>IF(女子申込一覧表!M119="","",女子申込一覧表!AQ119)</f>
        <v/>
      </c>
      <c r="B317" t="str">
        <f>IF(A317="","",女子申込一覧表!BP119)</f>
        <v/>
      </c>
      <c r="C317" t="str">
        <f>IF(A317="","",女子申込一覧表!BQ119)</f>
        <v/>
      </c>
      <c r="D317">
        <v>1</v>
      </c>
      <c r="E317" s="82" t="str">
        <f>IF(A317="","",女子申込一覧表!BR119)</f>
        <v/>
      </c>
      <c r="F317" s="86">
        <v>5</v>
      </c>
      <c r="G317" s="82" t="str">
        <f>IF(A317="","",女子申込一覧表!BV119)</f>
        <v/>
      </c>
      <c r="H317" s="82" t="str">
        <f>IF(A317="","",女子申込一覧表!BK119)</f>
        <v/>
      </c>
    </row>
    <row r="318" spans="1:8" x14ac:dyDescent="0.15">
      <c r="A318" t="str">
        <f>IF(女子申込一覧表!M120="","",女子申込一覧表!AQ120)</f>
        <v/>
      </c>
      <c r="B318" t="str">
        <f>IF(A318="","",女子申込一覧表!BP120)</f>
        <v/>
      </c>
      <c r="C318" t="str">
        <f>IF(A318="","",女子申込一覧表!BQ120)</f>
        <v/>
      </c>
      <c r="D318">
        <v>1</v>
      </c>
      <c r="E318" s="82" t="str">
        <f>IF(A318="","",女子申込一覧表!BR120)</f>
        <v/>
      </c>
      <c r="F318" s="86">
        <v>5</v>
      </c>
      <c r="G318" s="82" t="str">
        <f>IF(A318="","",女子申込一覧表!BV120)</f>
        <v/>
      </c>
      <c r="H318" s="82" t="str">
        <f>IF(A318="","",女子申込一覧表!BK120)</f>
        <v/>
      </c>
    </row>
    <row r="319" spans="1:8" x14ac:dyDescent="0.15">
      <c r="A319" t="str">
        <f>IF(女子申込一覧表!M121="","",女子申込一覧表!AQ121)</f>
        <v/>
      </c>
      <c r="B319" t="str">
        <f>IF(A319="","",女子申込一覧表!BP121)</f>
        <v/>
      </c>
      <c r="C319" t="str">
        <f>IF(A319="","",女子申込一覧表!BQ121)</f>
        <v/>
      </c>
      <c r="D319">
        <v>1</v>
      </c>
      <c r="E319" s="82" t="str">
        <f>IF(A319="","",女子申込一覧表!BR121)</f>
        <v/>
      </c>
      <c r="F319" s="86">
        <v>5</v>
      </c>
      <c r="G319" s="82" t="str">
        <f>IF(A319="","",女子申込一覧表!BV121)</f>
        <v/>
      </c>
      <c r="H319" s="82" t="str">
        <f>IF(A319="","",女子申込一覧表!BK121)</f>
        <v/>
      </c>
    </row>
    <row r="320" spans="1:8" x14ac:dyDescent="0.15">
      <c r="A320" t="str">
        <f>IF(女子申込一覧表!M122="","",女子申込一覧表!AQ122)</f>
        <v/>
      </c>
      <c r="B320" t="str">
        <f>IF(A320="","",女子申込一覧表!BP122)</f>
        <v/>
      </c>
      <c r="C320" t="str">
        <f>IF(A320="","",女子申込一覧表!BQ122)</f>
        <v/>
      </c>
      <c r="D320">
        <v>1</v>
      </c>
      <c r="E320" s="82" t="str">
        <f>IF(A320="","",女子申込一覧表!BR122)</f>
        <v/>
      </c>
      <c r="F320" s="86">
        <v>5</v>
      </c>
      <c r="G320" s="82" t="str">
        <f>IF(A320="","",女子申込一覧表!BV122)</f>
        <v/>
      </c>
      <c r="H320" s="82" t="str">
        <f>IF(A320="","",女子申込一覧表!BK122)</f>
        <v/>
      </c>
    </row>
    <row r="321" spans="1:8" x14ac:dyDescent="0.15">
      <c r="A321" t="str">
        <f>IF(女子申込一覧表!M123="","",女子申込一覧表!AQ123)</f>
        <v/>
      </c>
      <c r="B321" t="str">
        <f>IF(A321="","",女子申込一覧表!BP123)</f>
        <v/>
      </c>
      <c r="C321" t="str">
        <f>IF(A321="","",女子申込一覧表!BQ123)</f>
        <v/>
      </c>
      <c r="D321">
        <v>1</v>
      </c>
      <c r="E321" s="82" t="str">
        <f>IF(A321="","",女子申込一覧表!BR123)</f>
        <v/>
      </c>
      <c r="F321" s="86">
        <v>5</v>
      </c>
      <c r="G321" s="82" t="str">
        <f>IF(A321="","",女子申込一覧表!BV123)</f>
        <v/>
      </c>
      <c r="H321" s="82" t="str">
        <f>IF(A321="","",女子申込一覧表!BK123)</f>
        <v/>
      </c>
    </row>
    <row r="322" spans="1:8" x14ac:dyDescent="0.15">
      <c r="A322" t="str">
        <f>IF(女子申込一覧表!M124="","",女子申込一覧表!AQ124)</f>
        <v/>
      </c>
      <c r="B322" t="str">
        <f>IF(A322="","",女子申込一覧表!BP124)</f>
        <v/>
      </c>
      <c r="C322" t="str">
        <f>IF(A322="","",女子申込一覧表!BQ124)</f>
        <v/>
      </c>
      <c r="D322">
        <v>1</v>
      </c>
      <c r="E322" s="82" t="str">
        <f>IF(A322="","",女子申込一覧表!BR124)</f>
        <v/>
      </c>
      <c r="F322" s="86">
        <v>5</v>
      </c>
      <c r="G322" s="82" t="str">
        <f>IF(A322="","",女子申込一覧表!BV124)</f>
        <v/>
      </c>
      <c r="H322" s="82" t="str">
        <f>IF(A322="","",女子申込一覧表!BK124)</f>
        <v/>
      </c>
    </row>
    <row r="323" spans="1:8" x14ac:dyDescent="0.15">
      <c r="A323" t="str">
        <f>IF(女子申込一覧表!M125="","",女子申込一覧表!AQ125)</f>
        <v/>
      </c>
      <c r="B323" t="str">
        <f>IF(A323="","",女子申込一覧表!BP125)</f>
        <v/>
      </c>
      <c r="C323" t="str">
        <f>IF(A323="","",女子申込一覧表!BQ125)</f>
        <v/>
      </c>
      <c r="D323">
        <v>1</v>
      </c>
      <c r="E323" s="82" t="str">
        <f>IF(A323="","",女子申込一覧表!BR125)</f>
        <v/>
      </c>
      <c r="F323" s="86">
        <v>5</v>
      </c>
      <c r="G323" s="82" t="str">
        <f>IF(A323="","",女子申込一覧表!BV125)</f>
        <v/>
      </c>
      <c r="H323" s="82" t="str">
        <f>IF(A323="","",女子申込一覧表!BK125)</f>
        <v/>
      </c>
    </row>
    <row r="324" spans="1:8" x14ac:dyDescent="0.15">
      <c r="A324" t="str">
        <f>IF(女子申込一覧表!M126="","",女子申込一覧表!AQ126)</f>
        <v/>
      </c>
      <c r="B324" t="str">
        <f>IF(A324="","",女子申込一覧表!BP126)</f>
        <v/>
      </c>
      <c r="C324" t="str">
        <f>IF(A324="","",女子申込一覧表!BQ126)</f>
        <v/>
      </c>
      <c r="D324">
        <v>1</v>
      </c>
      <c r="E324" s="82" t="str">
        <f>IF(A324="","",女子申込一覧表!BR126)</f>
        <v/>
      </c>
      <c r="F324" s="86">
        <v>5</v>
      </c>
      <c r="G324" s="82" t="str">
        <f>IF(A324="","",女子申込一覧表!BV126)</f>
        <v/>
      </c>
      <c r="H324" s="82" t="str">
        <f>IF(A324="","",女子申込一覧表!BK126)</f>
        <v/>
      </c>
    </row>
    <row r="325" spans="1:8" x14ac:dyDescent="0.15">
      <c r="A325" t="str">
        <f>IF(女子申込一覧表!M127="","",女子申込一覧表!AQ127)</f>
        <v/>
      </c>
      <c r="B325" t="str">
        <f>IF(A325="","",女子申込一覧表!BP127)</f>
        <v/>
      </c>
      <c r="C325" t="str">
        <f>IF(A325="","",女子申込一覧表!BQ127)</f>
        <v/>
      </c>
      <c r="D325">
        <v>1</v>
      </c>
      <c r="E325" s="82" t="str">
        <f>IF(A325="","",女子申込一覧表!BR127)</f>
        <v/>
      </c>
      <c r="F325" s="86">
        <v>5</v>
      </c>
      <c r="G325" s="82" t="str">
        <f>IF(A325="","",女子申込一覧表!BV127)</f>
        <v/>
      </c>
      <c r="H325" s="82" t="str">
        <f>IF(A325="","",女子申込一覧表!BK127)</f>
        <v/>
      </c>
    </row>
    <row r="326" spans="1:8" x14ac:dyDescent="0.15">
      <c r="A326" t="str">
        <f>IF(女子申込一覧表!M128="","",女子申込一覧表!AQ128)</f>
        <v/>
      </c>
      <c r="B326" t="str">
        <f>IF(A326="","",女子申込一覧表!BP128)</f>
        <v/>
      </c>
      <c r="C326" t="str">
        <f>IF(A326="","",女子申込一覧表!BQ128)</f>
        <v/>
      </c>
      <c r="D326">
        <v>1</v>
      </c>
      <c r="E326" s="82" t="str">
        <f>IF(A326="","",女子申込一覧表!BR128)</f>
        <v/>
      </c>
      <c r="F326" s="86">
        <v>5</v>
      </c>
      <c r="G326" s="82" t="str">
        <f>IF(A326="","",女子申込一覧表!BV128)</f>
        <v/>
      </c>
      <c r="H326" s="82" t="str">
        <f>IF(A326="","",女子申込一覧表!BK128)</f>
        <v/>
      </c>
    </row>
    <row r="327" spans="1:8" x14ac:dyDescent="0.15">
      <c r="A327" t="str">
        <f>IF(女子申込一覧表!M129="","",女子申込一覧表!AQ129)</f>
        <v/>
      </c>
      <c r="B327" t="str">
        <f>IF(A327="","",女子申込一覧表!BP129)</f>
        <v/>
      </c>
      <c r="C327" t="str">
        <f>IF(A327="","",女子申込一覧表!BQ129)</f>
        <v/>
      </c>
      <c r="D327">
        <v>1</v>
      </c>
      <c r="E327" s="82" t="str">
        <f>IF(A327="","",女子申込一覧表!BR129)</f>
        <v/>
      </c>
      <c r="F327" s="86">
        <v>5</v>
      </c>
      <c r="G327" s="82" t="str">
        <f>IF(A327="","",女子申込一覧表!BV129)</f>
        <v/>
      </c>
      <c r="H327" s="82" t="str">
        <f>IF(A327="","",女子申込一覧表!BK129)</f>
        <v/>
      </c>
    </row>
    <row r="328" spans="1:8" x14ac:dyDescent="0.15">
      <c r="A328" t="str">
        <f>IF(女子申込一覧表!M130="","",女子申込一覧表!AQ130)</f>
        <v/>
      </c>
      <c r="B328" t="str">
        <f>IF(A328="","",女子申込一覧表!BP130)</f>
        <v/>
      </c>
      <c r="C328" t="str">
        <f>IF(A328="","",女子申込一覧表!BQ130)</f>
        <v/>
      </c>
      <c r="D328">
        <v>1</v>
      </c>
      <c r="E328" s="82" t="str">
        <f>IF(A328="","",女子申込一覧表!BR130)</f>
        <v/>
      </c>
      <c r="F328" s="86">
        <v>5</v>
      </c>
      <c r="G328" s="82" t="str">
        <f>IF(A328="","",女子申込一覧表!BV130)</f>
        <v/>
      </c>
      <c r="H328" s="82" t="str">
        <f>IF(A328="","",女子申込一覧表!BK130)</f>
        <v/>
      </c>
    </row>
    <row r="329" spans="1:8" x14ac:dyDescent="0.15">
      <c r="A329" t="str">
        <f>IF(女子申込一覧表!M131="","",女子申込一覧表!AQ131)</f>
        <v/>
      </c>
      <c r="B329" t="str">
        <f>IF(A329="","",女子申込一覧表!BP131)</f>
        <v/>
      </c>
      <c r="C329" t="str">
        <f>IF(A329="","",女子申込一覧表!BQ131)</f>
        <v/>
      </c>
      <c r="D329">
        <v>1</v>
      </c>
      <c r="E329" s="82" t="str">
        <f>IF(A329="","",女子申込一覧表!BR131)</f>
        <v/>
      </c>
      <c r="F329" s="86">
        <v>5</v>
      </c>
      <c r="G329" s="82" t="str">
        <f>IF(A329="","",女子申込一覧表!BV131)</f>
        <v/>
      </c>
      <c r="H329" s="82" t="str">
        <f>IF(A329="","",女子申込一覧表!BK131)</f>
        <v/>
      </c>
    </row>
    <row r="330" spans="1:8" x14ac:dyDescent="0.15">
      <c r="A330" t="str">
        <f>IF(女子申込一覧表!M132="","",女子申込一覧表!AQ132)</f>
        <v/>
      </c>
      <c r="B330" t="str">
        <f>IF(A330="","",女子申込一覧表!BP132)</f>
        <v/>
      </c>
      <c r="C330" t="str">
        <f>IF(A330="","",女子申込一覧表!BQ132)</f>
        <v/>
      </c>
      <c r="D330">
        <v>1</v>
      </c>
      <c r="E330" s="82" t="str">
        <f>IF(A330="","",女子申込一覧表!BR132)</f>
        <v/>
      </c>
      <c r="F330" s="86">
        <v>5</v>
      </c>
      <c r="G330" s="82" t="str">
        <f>IF(A330="","",女子申込一覧表!BV132)</f>
        <v/>
      </c>
      <c r="H330" s="82" t="str">
        <f>IF(A330="","",女子申込一覧表!BK132)</f>
        <v/>
      </c>
    </row>
    <row r="331" spans="1:8" x14ac:dyDescent="0.15">
      <c r="A331" t="str">
        <f>IF(女子申込一覧表!M133="","",女子申込一覧表!AQ133)</f>
        <v/>
      </c>
      <c r="B331" t="str">
        <f>IF(A331="","",女子申込一覧表!BP133)</f>
        <v/>
      </c>
      <c r="C331" t="str">
        <f>IF(A331="","",女子申込一覧表!BQ133)</f>
        <v/>
      </c>
      <c r="D331">
        <v>1</v>
      </c>
      <c r="E331" s="82" t="str">
        <f>IF(A331="","",女子申込一覧表!BR133)</f>
        <v/>
      </c>
      <c r="F331" s="86">
        <v>5</v>
      </c>
      <c r="G331" s="82" t="str">
        <f>IF(A331="","",女子申込一覧表!BV133)</f>
        <v/>
      </c>
      <c r="H331" s="82" t="str">
        <f>IF(A331="","",女子申込一覧表!BK133)</f>
        <v/>
      </c>
    </row>
    <row r="332" spans="1:8" x14ac:dyDescent="0.15">
      <c r="A332" t="str">
        <f>IF(女子申込一覧表!M134="","",女子申込一覧表!AQ134)</f>
        <v/>
      </c>
      <c r="B332" t="str">
        <f>IF(A332="","",女子申込一覧表!BP134)</f>
        <v/>
      </c>
      <c r="C332" t="str">
        <f>IF(A332="","",女子申込一覧表!BQ134)</f>
        <v/>
      </c>
      <c r="D332">
        <v>1</v>
      </c>
      <c r="E332" s="82" t="str">
        <f>IF(A332="","",女子申込一覧表!BR134)</f>
        <v/>
      </c>
      <c r="F332" s="86">
        <v>5</v>
      </c>
      <c r="G332" s="82" t="str">
        <f>IF(A332="","",女子申込一覧表!BV134)</f>
        <v/>
      </c>
      <c r="H332" s="82" t="str">
        <f>IF(A332="","",女子申込一覧表!BK134)</f>
        <v/>
      </c>
    </row>
    <row r="333" spans="1:8" x14ac:dyDescent="0.15">
      <c r="A333" t="str">
        <f>IF(女子申込一覧表!M135="","",女子申込一覧表!AQ135)</f>
        <v/>
      </c>
      <c r="B333" t="str">
        <f>IF(A333="","",女子申込一覧表!BP135)</f>
        <v/>
      </c>
      <c r="C333" t="str">
        <f>IF(A333="","",女子申込一覧表!BQ135)</f>
        <v/>
      </c>
      <c r="D333">
        <v>1</v>
      </c>
      <c r="E333" s="82" t="str">
        <f>IF(A333="","",女子申込一覧表!BR135)</f>
        <v/>
      </c>
      <c r="F333" s="86">
        <v>5</v>
      </c>
      <c r="G333" s="82" t="str">
        <f>IF(A333="","",女子申込一覧表!BV135)</f>
        <v/>
      </c>
      <c r="H333" s="82" t="str">
        <f>IF(A333="","",女子申込一覧表!BK135)</f>
        <v/>
      </c>
    </row>
    <row r="334" spans="1:8" x14ac:dyDescent="0.15">
      <c r="A334" t="str">
        <f>IF(女子申込一覧表!M136="","",女子申込一覧表!AQ136)</f>
        <v/>
      </c>
      <c r="B334" t="str">
        <f>IF(A334="","",女子申込一覧表!BP136)</f>
        <v/>
      </c>
      <c r="C334" t="str">
        <f>IF(A334="","",女子申込一覧表!BQ136)</f>
        <v/>
      </c>
      <c r="D334">
        <v>1</v>
      </c>
      <c r="E334" s="82" t="str">
        <f>IF(A334="","",女子申込一覧表!BR136)</f>
        <v/>
      </c>
      <c r="F334" s="86">
        <v>5</v>
      </c>
      <c r="G334" s="82" t="str">
        <f>IF(A334="","",女子申込一覧表!BV136)</f>
        <v/>
      </c>
      <c r="H334" s="82" t="str">
        <f>IF(A334="","",女子申込一覧表!BK136)</f>
        <v/>
      </c>
    </row>
    <row r="335" spans="1:8" x14ac:dyDescent="0.15">
      <c r="A335" t="str">
        <f>IF(女子申込一覧表!M137="","",女子申込一覧表!AQ137)</f>
        <v/>
      </c>
      <c r="B335" t="str">
        <f>IF(A335="","",女子申込一覧表!BP137)</f>
        <v/>
      </c>
      <c r="C335" t="str">
        <f>IF(A335="","",女子申込一覧表!BQ137)</f>
        <v/>
      </c>
      <c r="D335">
        <v>1</v>
      </c>
      <c r="E335" s="82" t="str">
        <f>IF(A335="","",女子申込一覧表!BR137)</f>
        <v/>
      </c>
      <c r="F335" s="86">
        <v>5</v>
      </c>
      <c r="G335" s="82" t="str">
        <f>IF(A335="","",女子申込一覧表!BV137)</f>
        <v/>
      </c>
      <c r="H335" s="82" t="str">
        <f>IF(A335="","",女子申込一覧表!BK137)</f>
        <v/>
      </c>
    </row>
    <row r="336" spans="1:8" x14ac:dyDescent="0.15">
      <c r="A336" t="str">
        <f>IF(女子申込一覧表!M138="","",女子申込一覧表!AQ138)</f>
        <v/>
      </c>
      <c r="B336" t="str">
        <f>IF(A336="","",女子申込一覧表!BP138)</f>
        <v/>
      </c>
      <c r="C336" t="str">
        <f>IF(A336="","",女子申込一覧表!BQ138)</f>
        <v/>
      </c>
      <c r="D336">
        <v>1</v>
      </c>
      <c r="E336" s="82" t="str">
        <f>IF(A336="","",女子申込一覧表!BR138)</f>
        <v/>
      </c>
      <c r="F336" s="86">
        <v>5</v>
      </c>
      <c r="G336" s="82" t="str">
        <f>IF(A336="","",女子申込一覧表!BV138)</f>
        <v/>
      </c>
      <c r="H336" s="82" t="str">
        <f>IF(A336="","",女子申込一覧表!BK138)</f>
        <v/>
      </c>
    </row>
    <row r="337" spans="1:8" x14ac:dyDescent="0.15">
      <c r="A337" t="str">
        <f>IF(女子申込一覧表!M139="","",女子申込一覧表!AQ139)</f>
        <v/>
      </c>
      <c r="B337" t="str">
        <f>IF(A337="","",女子申込一覧表!BP139)</f>
        <v/>
      </c>
      <c r="C337" t="str">
        <f>IF(A337="","",女子申込一覧表!BQ139)</f>
        <v/>
      </c>
      <c r="D337">
        <v>1</v>
      </c>
      <c r="E337" s="82" t="str">
        <f>IF(A337="","",女子申込一覧表!BR139)</f>
        <v/>
      </c>
      <c r="F337" s="86">
        <v>5</v>
      </c>
      <c r="G337" s="82" t="str">
        <f>IF(A337="","",女子申込一覧表!BV139)</f>
        <v/>
      </c>
      <c r="H337" s="82" t="str">
        <f>IF(A337="","",女子申込一覧表!BK139)</f>
        <v/>
      </c>
    </row>
    <row r="338" spans="1:8" x14ac:dyDescent="0.15">
      <c r="A338" t="str">
        <f>IF(女子申込一覧表!M140="","",女子申込一覧表!AQ140)</f>
        <v/>
      </c>
      <c r="B338" t="str">
        <f>IF(A338="","",女子申込一覧表!BP140)</f>
        <v/>
      </c>
      <c r="C338" t="str">
        <f>IF(A338="","",女子申込一覧表!BQ140)</f>
        <v/>
      </c>
      <c r="D338">
        <v>1</v>
      </c>
      <c r="E338" s="82" t="str">
        <f>IF(A338="","",女子申込一覧表!BR140)</f>
        <v/>
      </c>
      <c r="F338" s="86">
        <v>5</v>
      </c>
      <c r="G338" s="82" t="str">
        <f>IF(A338="","",女子申込一覧表!BV140)</f>
        <v/>
      </c>
      <c r="H338" s="82" t="str">
        <f>IF(A338="","",女子申込一覧表!BK140)</f>
        <v/>
      </c>
    </row>
    <row r="339" spans="1:8" x14ac:dyDescent="0.15">
      <c r="A339" t="str">
        <f>IF(女子申込一覧表!M141="","",女子申込一覧表!AQ141)</f>
        <v/>
      </c>
      <c r="B339" t="str">
        <f>IF(A339="","",女子申込一覧表!BP141)</f>
        <v/>
      </c>
      <c r="C339" t="str">
        <f>IF(A339="","",女子申込一覧表!BQ141)</f>
        <v/>
      </c>
      <c r="D339">
        <v>1</v>
      </c>
      <c r="E339" s="82" t="str">
        <f>IF(A339="","",女子申込一覧表!BR141)</f>
        <v/>
      </c>
      <c r="F339" s="86">
        <v>5</v>
      </c>
      <c r="G339" s="82" t="str">
        <f>IF(A339="","",女子申込一覧表!BV141)</f>
        <v/>
      </c>
      <c r="H339" s="82" t="str">
        <f>IF(A339="","",女子申込一覧表!BK141)</f>
        <v/>
      </c>
    </row>
    <row r="340" spans="1:8" x14ac:dyDescent="0.15">
      <c r="A340" t="str">
        <f>IF(女子申込一覧表!M142="","",女子申込一覧表!AQ142)</f>
        <v/>
      </c>
      <c r="B340" t="str">
        <f>IF(A340="","",女子申込一覧表!BP142)</f>
        <v/>
      </c>
      <c r="C340" t="str">
        <f>IF(A340="","",女子申込一覧表!BQ142)</f>
        <v/>
      </c>
      <c r="D340">
        <v>1</v>
      </c>
      <c r="E340" s="82" t="str">
        <f>IF(A340="","",女子申込一覧表!BR142)</f>
        <v/>
      </c>
      <c r="F340" s="86">
        <v>5</v>
      </c>
      <c r="G340" s="82" t="str">
        <f>IF(A340="","",女子申込一覧表!BV142)</f>
        <v/>
      </c>
      <c r="H340" s="82" t="str">
        <f>IF(A340="","",女子申込一覧表!BK142)</f>
        <v/>
      </c>
    </row>
    <row r="341" spans="1:8" x14ac:dyDescent="0.15">
      <c r="A341" t="str">
        <f>IF(女子申込一覧表!M143="","",女子申込一覧表!AQ143)</f>
        <v/>
      </c>
      <c r="B341" t="str">
        <f>IF(A341="","",女子申込一覧表!BP143)</f>
        <v/>
      </c>
      <c r="C341" t="str">
        <f>IF(A341="","",女子申込一覧表!BQ143)</f>
        <v/>
      </c>
      <c r="D341">
        <v>1</v>
      </c>
      <c r="E341" s="82" t="str">
        <f>IF(A341="","",女子申込一覧表!BR143)</f>
        <v/>
      </c>
      <c r="F341" s="86">
        <v>5</v>
      </c>
      <c r="G341" s="82" t="str">
        <f>IF(A341="","",女子申込一覧表!BV143)</f>
        <v/>
      </c>
      <c r="H341" s="82" t="str">
        <f>IF(A341="","",女子申込一覧表!BK143)</f>
        <v/>
      </c>
    </row>
    <row r="342" spans="1:8" x14ac:dyDescent="0.15">
      <c r="A342" t="str">
        <f>IF(女子申込一覧表!M144="","",女子申込一覧表!AQ144)</f>
        <v/>
      </c>
      <c r="B342" t="str">
        <f>IF(A342="","",女子申込一覧表!BP144)</f>
        <v/>
      </c>
      <c r="C342" t="str">
        <f>IF(A342="","",女子申込一覧表!BQ144)</f>
        <v/>
      </c>
      <c r="D342">
        <v>1</v>
      </c>
      <c r="E342" s="82" t="str">
        <f>IF(A342="","",女子申込一覧表!BR144)</f>
        <v/>
      </c>
      <c r="F342" s="86">
        <v>5</v>
      </c>
      <c r="G342" s="82" t="str">
        <f>IF(A342="","",女子申込一覧表!BV144)</f>
        <v/>
      </c>
      <c r="H342" s="82" t="str">
        <f>IF(A342="","",女子申込一覧表!BK144)</f>
        <v/>
      </c>
    </row>
    <row r="343" spans="1:8" x14ac:dyDescent="0.15">
      <c r="A343" t="str">
        <f>IF(女子申込一覧表!M145="","",女子申込一覧表!AQ145)</f>
        <v/>
      </c>
      <c r="B343" t="str">
        <f>IF(A343="","",女子申込一覧表!BP145)</f>
        <v/>
      </c>
      <c r="C343" t="str">
        <f>IF(A343="","",女子申込一覧表!BQ145)</f>
        <v/>
      </c>
      <c r="D343">
        <v>1</v>
      </c>
      <c r="E343" s="82" t="str">
        <f>IF(A343="","",女子申込一覧表!BR145)</f>
        <v/>
      </c>
      <c r="F343" s="86">
        <v>5</v>
      </c>
      <c r="G343" s="82" t="str">
        <f>IF(A343="","",女子申込一覧表!BV145)</f>
        <v/>
      </c>
      <c r="H343" s="82" t="str">
        <f>IF(A343="","",女子申込一覧表!BK145)</f>
        <v/>
      </c>
    </row>
    <row r="344" spans="1:8" x14ac:dyDescent="0.15">
      <c r="A344" t="str">
        <f>IF(女子申込一覧表!M146="","",女子申込一覧表!AQ146)</f>
        <v/>
      </c>
      <c r="B344" t="str">
        <f>IF(A344="","",女子申込一覧表!BP146)</f>
        <v/>
      </c>
      <c r="C344" t="str">
        <f>IF(A344="","",女子申込一覧表!BQ146)</f>
        <v/>
      </c>
      <c r="D344">
        <v>1</v>
      </c>
      <c r="E344" s="82" t="str">
        <f>IF(A344="","",女子申込一覧表!BR146)</f>
        <v/>
      </c>
      <c r="F344" s="86">
        <v>5</v>
      </c>
      <c r="G344" s="82" t="str">
        <f>IF(A344="","",女子申込一覧表!BV146)</f>
        <v/>
      </c>
      <c r="H344" s="82" t="str">
        <f>IF(A344="","",女子申込一覧表!BK146)</f>
        <v/>
      </c>
    </row>
    <row r="345" spans="1:8" x14ac:dyDescent="0.15">
      <c r="A345" t="str">
        <f>IF(女子申込一覧表!M147="","",女子申込一覧表!AQ147)</f>
        <v/>
      </c>
      <c r="B345" t="str">
        <f>IF(A345="","",女子申込一覧表!BP147)</f>
        <v/>
      </c>
      <c r="C345" t="str">
        <f>IF(A345="","",女子申込一覧表!BQ147)</f>
        <v/>
      </c>
      <c r="D345">
        <v>1</v>
      </c>
      <c r="E345" s="82" t="str">
        <f>IF(A345="","",女子申込一覧表!BR147)</f>
        <v/>
      </c>
      <c r="F345" s="86">
        <v>5</v>
      </c>
      <c r="G345" s="82" t="str">
        <f>IF(A345="","",女子申込一覧表!BV147)</f>
        <v/>
      </c>
      <c r="H345" s="82" t="str">
        <f>IF(A345="","",女子申込一覧表!BK147)</f>
        <v/>
      </c>
    </row>
    <row r="346" spans="1:8" x14ac:dyDescent="0.15">
      <c r="A346" t="str">
        <f>IF(女子申込一覧表!M148="","",女子申込一覧表!AQ148)</f>
        <v/>
      </c>
      <c r="B346" t="str">
        <f>IF(A346="","",女子申込一覧表!BP148)</f>
        <v/>
      </c>
      <c r="C346" t="str">
        <f>IF(A346="","",女子申込一覧表!BQ148)</f>
        <v/>
      </c>
      <c r="D346">
        <v>1</v>
      </c>
      <c r="E346" s="82" t="str">
        <f>IF(A346="","",女子申込一覧表!BR148)</f>
        <v/>
      </c>
      <c r="F346" s="86">
        <v>5</v>
      </c>
      <c r="G346" s="82" t="str">
        <f>IF(A346="","",女子申込一覧表!BV148)</f>
        <v/>
      </c>
      <c r="H346" s="82" t="str">
        <f>IF(A346="","",女子申込一覧表!BK148)</f>
        <v/>
      </c>
    </row>
    <row r="347" spans="1:8" x14ac:dyDescent="0.15">
      <c r="A347" t="str">
        <f>IF(女子申込一覧表!M149="","",女子申込一覧表!AQ149)</f>
        <v/>
      </c>
      <c r="B347" t="str">
        <f>IF(A347="","",女子申込一覧表!BP149)</f>
        <v/>
      </c>
      <c r="C347" t="str">
        <f>IF(A347="","",女子申込一覧表!BQ149)</f>
        <v/>
      </c>
      <c r="D347">
        <v>1</v>
      </c>
      <c r="E347" s="82" t="str">
        <f>IF(A347="","",女子申込一覧表!BR149)</f>
        <v/>
      </c>
      <c r="F347" s="86">
        <v>5</v>
      </c>
      <c r="G347" s="82" t="str">
        <f>IF(A347="","",女子申込一覧表!BV149)</f>
        <v/>
      </c>
      <c r="H347" s="82" t="str">
        <f>IF(A347="","",女子申込一覧表!BK149)</f>
        <v/>
      </c>
    </row>
    <row r="348" spans="1:8" x14ac:dyDescent="0.15">
      <c r="A348" t="str">
        <f>IF(女子申込一覧表!M150="","",女子申込一覧表!AQ150)</f>
        <v/>
      </c>
      <c r="B348" t="str">
        <f>IF(A348="","",女子申込一覧表!BP150)</f>
        <v/>
      </c>
      <c r="C348" t="str">
        <f>IF(A348="","",女子申込一覧表!BQ150)</f>
        <v/>
      </c>
      <c r="D348">
        <v>1</v>
      </c>
      <c r="E348" s="82" t="str">
        <f>IF(A348="","",女子申込一覧表!BR150)</f>
        <v/>
      </c>
      <c r="F348" s="86">
        <v>5</v>
      </c>
      <c r="G348" s="82" t="str">
        <f>IF(A348="","",女子申込一覧表!BV150)</f>
        <v/>
      </c>
      <c r="H348" s="82" t="str">
        <f>IF(A348="","",女子申込一覧表!BK150)</f>
        <v/>
      </c>
    </row>
    <row r="349" spans="1:8" x14ac:dyDescent="0.15">
      <c r="A349" t="str">
        <f>IF(女子申込一覧表!M151="","",女子申込一覧表!AQ151)</f>
        <v/>
      </c>
      <c r="B349" t="str">
        <f>IF(A349="","",女子申込一覧表!BP151)</f>
        <v/>
      </c>
      <c r="C349" t="str">
        <f>IF(A349="","",女子申込一覧表!BQ151)</f>
        <v/>
      </c>
      <c r="D349">
        <v>1</v>
      </c>
      <c r="E349" s="82" t="str">
        <f>IF(A349="","",女子申込一覧表!BR151)</f>
        <v/>
      </c>
      <c r="F349" s="86">
        <v>5</v>
      </c>
      <c r="G349" s="82" t="str">
        <f>IF(A349="","",女子申込一覧表!BV151)</f>
        <v/>
      </c>
      <c r="H349" s="82" t="str">
        <f>IF(A349="","",女子申込一覧表!BK151)</f>
        <v/>
      </c>
    </row>
    <row r="350" spans="1:8" x14ac:dyDescent="0.15">
      <c r="A350" t="str">
        <f>IF(女子申込一覧表!M152="","",女子申込一覧表!AQ152)</f>
        <v/>
      </c>
      <c r="B350" t="str">
        <f>IF(A350="","",女子申込一覧表!BP152)</f>
        <v/>
      </c>
      <c r="C350" t="str">
        <f>IF(A350="","",女子申込一覧表!BQ152)</f>
        <v/>
      </c>
      <c r="D350">
        <v>1</v>
      </c>
      <c r="E350" s="82" t="str">
        <f>IF(A350="","",女子申込一覧表!BR152)</f>
        <v/>
      </c>
      <c r="F350" s="86">
        <v>5</v>
      </c>
      <c r="G350" s="82" t="str">
        <f>IF(A350="","",女子申込一覧表!BV152)</f>
        <v/>
      </c>
      <c r="H350" s="82" t="str">
        <f>IF(A350="","",女子申込一覧表!BK152)</f>
        <v/>
      </c>
    </row>
    <row r="351" spans="1:8" x14ac:dyDescent="0.15">
      <c r="A351" t="str">
        <f>IF(女子申込一覧表!M153="","",女子申込一覧表!AQ153)</f>
        <v/>
      </c>
      <c r="B351" t="str">
        <f>IF(A351="","",女子申込一覧表!BP153)</f>
        <v/>
      </c>
      <c r="C351" t="str">
        <f>IF(A351="","",女子申込一覧表!BQ153)</f>
        <v/>
      </c>
      <c r="D351">
        <v>1</v>
      </c>
      <c r="E351" s="82" t="str">
        <f>IF(A351="","",女子申込一覧表!BR153)</f>
        <v/>
      </c>
      <c r="F351" s="86">
        <v>5</v>
      </c>
      <c r="G351" s="82" t="str">
        <f>IF(A351="","",女子申込一覧表!BV153)</f>
        <v/>
      </c>
      <c r="H351" s="82" t="str">
        <f>IF(A351="","",女子申込一覧表!BK153)</f>
        <v/>
      </c>
    </row>
    <row r="352" spans="1:8" x14ac:dyDescent="0.15">
      <c r="A352" t="str">
        <f>IF(女子申込一覧表!M154="","",女子申込一覧表!AQ154)</f>
        <v/>
      </c>
      <c r="B352" t="str">
        <f>IF(A352="","",女子申込一覧表!BP154)</f>
        <v/>
      </c>
      <c r="C352" t="str">
        <f>IF(A352="","",女子申込一覧表!BQ154)</f>
        <v/>
      </c>
      <c r="D352">
        <v>1</v>
      </c>
      <c r="E352" s="82" t="str">
        <f>IF(A352="","",女子申込一覧表!BR154)</f>
        <v/>
      </c>
      <c r="F352" s="86">
        <v>5</v>
      </c>
      <c r="G352" s="82" t="str">
        <f>IF(A352="","",女子申込一覧表!BV154)</f>
        <v/>
      </c>
      <c r="H352" s="82" t="str">
        <f>IF(A352="","",女子申込一覧表!BK154)</f>
        <v/>
      </c>
    </row>
    <row r="353" spans="1:8" x14ac:dyDescent="0.15">
      <c r="A353" t="str">
        <f>IF(女子申込一覧表!M155="","",女子申込一覧表!AQ155)</f>
        <v/>
      </c>
      <c r="B353" t="str">
        <f>IF(A353="","",女子申込一覧表!BP155)</f>
        <v/>
      </c>
      <c r="C353" t="str">
        <f>IF(A353="","",女子申込一覧表!BQ155)</f>
        <v/>
      </c>
      <c r="D353">
        <v>1</v>
      </c>
      <c r="E353" s="82" t="str">
        <f>IF(A353="","",女子申込一覧表!BR155)</f>
        <v/>
      </c>
      <c r="F353" s="86">
        <v>5</v>
      </c>
      <c r="G353" s="82" t="str">
        <f>IF(A353="","",女子申込一覧表!BV155)</f>
        <v/>
      </c>
      <c r="H353" s="82" t="str">
        <f>IF(A353="","",女子申込一覧表!BK155)</f>
        <v/>
      </c>
    </row>
    <row r="354" spans="1:8" x14ac:dyDescent="0.15">
      <c r="A354" t="str">
        <f>IF(女子申込一覧表!M156="","",女子申込一覧表!AQ156)</f>
        <v/>
      </c>
      <c r="B354" t="str">
        <f>IF(A354="","",女子申込一覧表!BP156)</f>
        <v/>
      </c>
      <c r="C354" t="str">
        <f>IF(A354="","",女子申込一覧表!BQ156)</f>
        <v/>
      </c>
      <c r="D354">
        <v>1</v>
      </c>
      <c r="E354" s="82" t="str">
        <f>IF(A354="","",女子申込一覧表!BR156)</f>
        <v/>
      </c>
      <c r="F354" s="86">
        <v>5</v>
      </c>
      <c r="G354" s="82" t="str">
        <f>IF(A354="","",女子申込一覧表!BV156)</f>
        <v/>
      </c>
      <c r="H354" s="82" t="str">
        <f>IF(A354="","",女子申込一覧表!BK156)</f>
        <v/>
      </c>
    </row>
    <row r="355" spans="1:8" x14ac:dyDescent="0.15">
      <c r="A355" t="str">
        <f>IF(女子申込一覧表!M157="","",女子申込一覧表!AQ157)</f>
        <v/>
      </c>
      <c r="B355" t="str">
        <f>IF(A355="","",女子申込一覧表!BP157)</f>
        <v/>
      </c>
      <c r="C355" t="str">
        <f>IF(A355="","",女子申込一覧表!BQ157)</f>
        <v/>
      </c>
      <c r="D355">
        <v>1</v>
      </c>
      <c r="E355" s="82" t="str">
        <f>IF(A355="","",女子申込一覧表!BR157)</f>
        <v/>
      </c>
      <c r="F355" s="86">
        <v>5</v>
      </c>
      <c r="G355" s="82" t="str">
        <f>IF(A355="","",女子申込一覧表!BV157)</f>
        <v/>
      </c>
      <c r="H355" s="82" t="str">
        <f>IF(A355="","",女子申込一覧表!BK157)</f>
        <v/>
      </c>
    </row>
    <row r="356" spans="1:8" x14ac:dyDescent="0.15">
      <c r="A356" t="str">
        <f>IF(女子申込一覧表!M158="","",女子申込一覧表!AQ158)</f>
        <v/>
      </c>
      <c r="B356" t="str">
        <f>IF(A356="","",女子申込一覧表!BP158)</f>
        <v/>
      </c>
      <c r="C356" t="str">
        <f>IF(A356="","",女子申込一覧表!BQ158)</f>
        <v/>
      </c>
      <c r="D356">
        <v>1</v>
      </c>
      <c r="E356" s="82" t="str">
        <f>IF(A356="","",女子申込一覧表!BR158)</f>
        <v/>
      </c>
      <c r="F356" s="86">
        <v>5</v>
      </c>
      <c r="G356" s="82" t="str">
        <f>IF(A356="","",女子申込一覧表!BV158)</f>
        <v/>
      </c>
      <c r="H356" s="82" t="str">
        <f>IF(A356="","",女子申込一覧表!BK158)</f>
        <v/>
      </c>
    </row>
    <row r="357" spans="1:8" x14ac:dyDescent="0.15">
      <c r="A357" t="str">
        <f>IF(女子申込一覧表!M159="","",女子申込一覧表!AQ159)</f>
        <v/>
      </c>
      <c r="B357" t="str">
        <f>IF(A357="","",女子申込一覧表!BP159)</f>
        <v/>
      </c>
      <c r="C357" t="str">
        <f>IF(A357="","",女子申込一覧表!BQ159)</f>
        <v/>
      </c>
      <c r="D357">
        <v>1</v>
      </c>
      <c r="E357" s="82" t="str">
        <f>IF(A357="","",女子申込一覧表!BR159)</f>
        <v/>
      </c>
      <c r="F357" s="86">
        <v>5</v>
      </c>
      <c r="G357" s="82" t="str">
        <f>IF(A357="","",女子申込一覧表!BV159)</f>
        <v/>
      </c>
      <c r="H357" s="82" t="str">
        <f>IF(A357="","",女子申込一覧表!BK159)</f>
        <v/>
      </c>
    </row>
    <row r="358" spans="1:8" x14ac:dyDescent="0.15">
      <c r="A358" t="str">
        <f>IF(女子申込一覧表!M160="","",女子申込一覧表!AQ160)</f>
        <v/>
      </c>
      <c r="B358" t="str">
        <f>IF(A358="","",女子申込一覧表!BP160)</f>
        <v/>
      </c>
      <c r="C358" t="str">
        <f>IF(A358="","",女子申込一覧表!BQ160)</f>
        <v/>
      </c>
      <c r="D358">
        <v>1</v>
      </c>
      <c r="E358" s="82" t="str">
        <f>IF(A358="","",女子申込一覧表!BR160)</f>
        <v/>
      </c>
      <c r="F358" s="86">
        <v>5</v>
      </c>
      <c r="G358" s="82" t="str">
        <f>IF(A358="","",女子申込一覧表!BV160)</f>
        <v/>
      </c>
      <c r="H358" s="82" t="str">
        <f>IF(A358="","",女子申込一覧表!BK160)</f>
        <v/>
      </c>
    </row>
    <row r="359" spans="1:8" x14ac:dyDescent="0.15">
      <c r="A359" t="str">
        <f>IF(女子申込一覧表!M161="","",女子申込一覧表!AQ161)</f>
        <v/>
      </c>
      <c r="B359" t="str">
        <f>IF(A359="","",女子申込一覧表!BP161)</f>
        <v/>
      </c>
      <c r="C359" t="str">
        <f>IF(A359="","",女子申込一覧表!BQ161)</f>
        <v/>
      </c>
      <c r="D359">
        <v>1</v>
      </c>
      <c r="E359" s="82" t="str">
        <f>IF(A359="","",女子申込一覧表!BR161)</f>
        <v/>
      </c>
      <c r="F359" s="86">
        <v>5</v>
      </c>
      <c r="G359" s="82" t="str">
        <f>IF(A359="","",女子申込一覧表!BV161)</f>
        <v/>
      </c>
      <c r="H359" s="82" t="str">
        <f>IF(A359="","",女子申込一覧表!BK161)</f>
        <v/>
      </c>
    </row>
    <row r="360" spans="1:8" x14ac:dyDescent="0.15">
      <c r="A360" t="str">
        <f>IF(女子申込一覧表!M162="","",女子申込一覧表!AQ162)</f>
        <v/>
      </c>
      <c r="B360" t="str">
        <f>IF(A360="","",女子申込一覧表!BP162)</f>
        <v/>
      </c>
      <c r="C360" t="str">
        <f>IF(A360="","",女子申込一覧表!BQ162)</f>
        <v/>
      </c>
      <c r="D360">
        <v>1</v>
      </c>
      <c r="E360" s="82" t="str">
        <f>IF(A360="","",女子申込一覧表!BR162)</f>
        <v/>
      </c>
      <c r="F360" s="86">
        <v>5</v>
      </c>
      <c r="G360" s="82" t="str">
        <f>IF(A360="","",女子申込一覧表!BV162)</f>
        <v/>
      </c>
      <c r="H360" s="82" t="str">
        <f>IF(A360="","",女子申込一覧表!BK162)</f>
        <v/>
      </c>
    </row>
    <row r="361" spans="1:8" x14ac:dyDescent="0.15">
      <c r="A361" t="str">
        <f>IF(女子申込一覧表!M163="","",女子申込一覧表!AQ163)</f>
        <v/>
      </c>
      <c r="B361" t="str">
        <f>IF(A361="","",女子申込一覧表!BP163)</f>
        <v/>
      </c>
      <c r="C361" t="str">
        <f>IF(A361="","",女子申込一覧表!BQ163)</f>
        <v/>
      </c>
      <c r="D361">
        <v>1</v>
      </c>
      <c r="E361" s="82" t="str">
        <f>IF(A361="","",女子申込一覧表!BR163)</f>
        <v/>
      </c>
      <c r="F361" s="86">
        <v>5</v>
      </c>
      <c r="G361" s="82" t="str">
        <f>IF(A361="","",女子申込一覧表!BV163)</f>
        <v/>
      </c>
      <c r="H361" s="82" t="str">
        <f>IF(A361="","",女子申込一覧表!BK163)</f>
        <v/>
      </c>
    </row>
    <row r="362" spans="1:8" x14ac:dyDescent="0.15">
      <c r="A362" t="str">
        <f>IF(女子申込一覧表!M164="","",女子申込一覧表!AQ164)</f>
        <v/>
      </c>
      <c r="B362" t="str">
        <f>IF(A362="","",女子申込一覧表!BP164)</f>
        <v/>
      </c>
      <c r="C362" t="str">
        <f>IF(A362="","",女子申込一覧表!BQ164)</f>
        <v/>
      </c>
      <c r="D362">
        <v>1</v>
      </c>
      <c r="E362" s="82" t="str">
        <f>IF(A362="","",女子申込一覧表!BR164)</f>
        <v/>
      </c>
      <c r="F362" s="86">
        <v>5</v>
      </c>
      <c r="G362" s="82" t="str">
        <f>IF(A362="","",女子申込一覧表!BV164)</f>
        <v/>
      </c>
      <c r="H362" s="82" t="str">
        <f>IF(A362="","",女子申込一覧表!BK164)</f>
        <v/>
      </c>
    </row>
    <row r="363" spans="1:8" x14ac:dyDescent="0.15">
      <c r="A363" t="str">
        <f>IF(女子申込一覧表!M165="","",女子申込一覧表!AQ165)</f>
        <v/>
      </c>
      <c r="B363" t="str">
        <f>IF(A363="","",女子申込一覧表!BP165)</f>
        <v/>
      </c>
      <c r="C363" t="str">
        <f>IF(A363="","",女子申込一覧表!BQ165)</f>
        <v/>
      </c>
      <c r="D363">
        <v>1</v>
      </c>
      <c r="E363" s="82" t="str">
        <f>IF(A363="","",女子申込一覧表!BR165)</f>
        <v/>
      </c>
      <c r="F363" s="86">
        <v>5</v>
      </c>
      <c r="G363" s="82" t="str">
        <f>IF(A363="","",女子申込一覧表!BV165)</f>
        <v/>
      </c>
      <c r="H363" s="82" t="str">
        <f>IF(A363="","",女子申込一覧表!BK165)</f>
        <v/>
      </c>
    </row>
    <row r="364" spans="1:8" x14ac:dyDescent="0.15">
      <c r="A364" t="str">
        <f>IF(女子申込一覧表!M166="","",女子申込一覧表!AQ166)</f>
        <v/>
      </c>
      <c r="B364" t="str">
        <f>IF(A364="","",女子申込一覧表!BP166)</f>
        <v/>
      </c>
      <c r="C364" t="str">
        <f>IF(A364="","",女子申込一覧表!BQ166)</f>
        <v/>
      </c>
      <c r="D364">
        <v>1</v>
      </c>
      <c r="E364" s="82" t="str">
        <f>IF(A364="","",女子申込一覧表!BR166)</f>
        <v/>
      </c>
      <c r="F364" s="86">
        <v>5</v>
      </c>
      <c r="G364" s="82" t="str">
        <f>IF(A364="","",女子申込一覧表!BV166)</f>
        <v/>
      </c>
      <c r="H364" s="82" t="str">
        <f>IF(A364="","",女子申込一覧表!BK166)</f>
        <v/>
      </c>
    </row>
    <row r="365" spans="1:8" x14ac:dyDescent="0.15">
      <c r="A365" t="str">
        <f>IF(女子申込一覧表!M167="","",女子申込一覧表!AQ167)</f>
        <v/>
      </c>
      <c r="B365" t="str">
        <f>IF(A365="","",女子申込一覧表!BP167)</f>
        <v/>
      </c>
      <c r="C365" t="str">
        <f>IF(A365="","",女子申込一覧表!BQ167)</f>
        <v/>
      </c>
      <c r="D365">
        <v>1</v>
      </c>
      <c r="E365" s="82" t="str">
        <f>IF(A365="","",女子申込一覧表!BR167)</f>
        <v/>
      </c>
      <c r="F365" s="86">
        <v>5</v>
      </c>
      <c r="G365" s="82" t="str">
        <f>IF(A365="","",女子申込一覧表!BV167)</f>
        <v/>
      </c>
      <c r="H365" s="82" t="str">
        <f>IF(A365="","",女子申込一覧表!BK167)</f>
        <v/>
      </c>
    </row>
    <row r="366" spans="1:8" x14ac:dyDescent="0.15">
      <c r="A366" t="str">
        <f>IF(女子申込一覧表!M168="","",女子申込一覧表!AQ168)</f>
        <v/>
      </c>
      <c r="B366" t="str">
        <f>IF(A366="","",女子申込一覧表!BP168)</f>
        <v/>
      </c>
      <c r="C366" t="str">
        <f>IF(A366="","",女子申込一覧表!BQ168)</f>
        <v/>
      </c>
      <c r="D366">
        <v>1</v>
      </c>
      <c r="E366" s="82" t="str">
        <f>IF(A366="","",女子申込一覧表!BR168)</f>
        <v/>
      </c>
      <c r="F366" s="86">
        <v>5</v>
      </c>
      <c r="G366" s="82" t="str">
        <f>IF(A366="","",女子申込一覧表!BV168)</f>
        <v/>
      </c>
      <c r="H366" s="82" t="str">
        <f>IF(A366="","",女子申込一覧表!BK168)</f>
        <v/>
      </c>
    </row>
    <row r="367" spans="1:8" x14ac:dyDescent="0.15">
      <c r="A367" t="str">
        <f>IF(女子申込一覧表!M169="","",女子申込一覧表!AQ169)</f>
        <v/>
      </c>
      <c r="B367" t="str">
        <f>IF(A367="","",女子申込一覧表!BP169)</f>
        <v/>
      </c>
      <c r="C367" t="str">
        <f>IF(A367="","",女子申込一覧表!BQ169)</f>
        <v/>
      </c>
      <c r="D367">
        <v>1</v>
      </c>
      <c r="E367" s="82" t="str">
        <f>IF(A367="","",女子申込一覧表!BR169)</f>
        <v/>
      </c>
      <c r="F367" s="86">
        <v>5</v>
      </c>
      <c r="G367" s="82" t="str">
        <f>IF(A367="","",女子申込一覧表!BV169)</f>
        <v/>
      </c>
      <c r="H367" s="82" t="str">
        <f>IF(A367="","",女子申込一覧表!BK169)</f>
        <v/>
      </c>
    </row>
    <row r="368" spans="1:8" x14ac:dyDescent="0.15">
      <c r="A368" t="str">
        <f>IF(女子申込一覧表!M170="","",女子申込一覧表!AQ170)</f>
        <v/>
      </c>
      <c r="B368" t="str">
        <f>IF(A368="","",女子申込一覧表!BP170)</f>
        <v/>
      </c>
      <c r="C368" t="str">
        <f>IF(A368="","",女子申込一覧表!BQ170)</f>
        <v/>
      </c>
      <c r="D368">
        <v>1</v>
      </c>
      <c r="E368" s="82" t="str">
        <f>IF(A368="","",女子申込一覧表!BR170)</f>
        <v/>
      </c>
      <c r="F368" s="86">
        <v>5</v>
      </c>
      <c r="G368" s="82" t="str">
        <f>IF(A368="","",女子申込一覧表!BV170)</f>
        <v/>
      </c>
      <c r="H368" s="82" t="str">
        <f>IF(A368="","",女子申込一覧表!BK170)</f>
        <v/>
      </c>
    </row>
    <row r="369" spans="1:8" x14ac:dyDescent="0.15">
      <c r="A369" t="str">
        <f>IF(女子申込一覧表!M171="","",女子申込一覧表!AQ171)</f>
        <v/>
      </c>
      <c r="B369" t="str">
        <f>IF(A369="","",女子申込一覧表!BP171)</f>
        <v/>
      </c>
      <c r="C369" t="str">
        <f>IF(A369="","",女子申込一覧表!BQ171)</f>
        <v/>
      </c>
      <c r="D369">
        <v>1</v>
      </c>
      <c r="E369" s="82" t="str">
        <f>IF(A369="","",女子申込一覧表!BR171)</f>
        <v/>
      </c>
      <c r="F369" s="86">
        <v>5</v>
      </c>
      <c r="G369" s="82" t="str">
        <f>IF(A369="","",女子申込一覧表!BV171)</f>
        <v/>
      </c>
      <c r="H369" s="82" t="str">
        <f>IF(A369="","",女子申込一覧表!BK171)</f>
        <v/>
      </c>
    </row>
    <row r="370" spans="1:8" x14ac:dyDescent="0.15">
      <c r="A370" t="str">
        <f>IF(女子申込一覧表!M172="","",女子申込一覧表!AQ172)</f>
        <v/>
      </c>
      <c r="B370" t="str">
        <f>IF(A370="","",女子申込一覧表!BP172)</f>
        <v/>
      </c>
      <c r="C370" t="str">
        <f>IF(A370="","",女子申込一覧表!BQ172)</f>
        <v/>
      </c>
      <c r="D370">
        <v>1</v>
      </c>
      <c r="E370" s="82" t="str">
        <f>IF(A370="","",女子申込一覧表!BR172)</f>
        <v/>
      </c>
      <c r="F370" s="86">
        <v>5</v>
      </c>
      <c r="G370" s="82" t="str">
        <f>IF(A370="","",女子申込一覧表!BV172)</f>
        <v/>
      </c>
      <c r="H370" s="82" t="str">
        <f>IF(A370="","",女子申込一覧表!BK172)</f>
        <v/>
      </c>
    </row>
    <row r="371" spans="1:8" x14ac:dyDescent="0.15">
      <c r="A371" t="str">
        <f>IF(女子申込一覧表!M173="","",女子申込一覧表!AQ173)</f>
        <v/>
      </c>
      <c r="B371" t="str">
        <f>IF(A371="","",女子申込一覧表!BP173)</f>
        <v/>
      </c>
      <c r="C371" t="str">
        <f>IF(A371="","",女子申込一覧表!BQ173)</f>
        <v/>
      </c>
      <c r="D371">
        <v>1</v>
      </c>
      <c r="E371" s="82" t="str">
        <f>IF(A371="","",女子申込一覧表!BR173)</f>
        <v/>
      </c>
      <c r="F371" s="86">
        <v>5</v>
      </c>
      <c r="G371" s="82" t="str">
        <f>IF(A371="","",女子申込一覧表!BV173)</f>
        <v/>
      </c>
      <c r="H371" s="82" t="str">
        <f>IF(A371="","",女子申込一覧表!BK173)</f>
        <v/>
      </c>
    </row>
    <row r="372" spans="1:8" x14ac:dyDescent="0.15">
      <c r="A372" t="str">
        <f>IF(女子申込一覧表!M174="","",女子申込一覧表!AQ174)</f>
        <v/>
      </c>
      <c r="B372" t="str">
        <f>IF(A372="","",女子申込一覧表!BP174)</f>
        <v/>
      </c>
      <c r="C372" t="str">
        <f>IF(A372="","",女子申込一覧表!BQ174)</f>
        <v/>
      </c>
      <c r="D372">
        <v>1</v>
      </c>
      <c r="E372" s="82" t="str">
        <f>IF(A372="","",女子申込一覧表!BR174)</f>
        <v/>
      </c>
      <c r="F372" s="86">
        <v>5</v>
      </c>
      <c r="G372" s="82" t="str">
        <f>IF(A372="","",女子申込一覧表!BV174)</f>
        <v/>
      </c>
      <c r="H372" s="82" t="str">
        <f>IF(A372="","",女子申込一覧表!BK174)</f>
        <v/>
      </c>
    </row>
    <row r="373" spans="1:8" x14ac:dyDescent="0.15">
      <c r="A373" t="str">
        <f>IF(女子申込一覧表!M175="","",女子申込一覧表!AQ175)</f>
        <v/>
      </c>
      <c r="B373" t="str">
        <f>IF(A373="","",女子申込一覧表!BP175)</f>
        <v/>
      </c>
      <c r="C373" t="str">
        <f>IF(A373="","",女子申込一覧表!BQ175)</f>
        <v/>
      </c>
      <c r="D373">
        <v>1</v>
      </c>
      <c r="E373" s="82" t="str">
        <f>IF(A373="","",女子申込一覧表!BR175)</f>
        <v/>
      </c>
      <c r="F373" s="86">
        <v>5</v>
      </c>
      <c r="G373" s="82" t="str">
        <f>IF(A373="","",女子申込一覧表!BV175)</f>
        <v/>
      </c>
      <c r="H373" s="82" t="str">
        <f>IF(A373="","",女子申込一覧表!BK175)</f>
        <v/>
      </c>
    </row>
    <row r="374" spans="1:8" x14ac:dyDescent="0.15">
      <c r="A374" t="str">
        <f>IF(女子申込一覧表!M176="","",女子申込一覧表!AQ176)</f>
        <v/>
      </c>
      <c r="B374" t="str">
        <f>IF(A374="","",女子申込一覧表!BP176)</f>
        <v/>
      </c>
      <c r="C374" t="str">
        <f>IF(A374="","",女子申込一覧表!BQ176)</f>
        <v/>
      </c>
      <c r="D374">
        <v>1</v>
      </c>
      <c r="E374" s="82" t="str">
        <f>IF(A374="","",女子申込一覧表!BR176)</f>
        <v/>
      </c>
      <c r="F374" s="86">
        <v>5</v>
      </c>
      <c r="G374" s="82" t="str">
        <f>IF(A374="","",女子申込一覧表!BV176)</f>
        <v/>
      </c>
      <c r="H374" s="82" t="str">
        <f>IF(A374="","",女子申込一覧表!BK176)</f>
        <v/>
      </c>
    </row>
    <row r="375" spans="1:8" x14ac:dyDescent="0.15">
      <c r="A375" t="str">
        <f>IF(女子申込一覧表!M177="","",女子申込一覧表!AQ177)</f>
        <v/>
      </c>
      <c r="B375" t="str">
        <f>IF(A375="","",女子申込一覧表!BP177)</f>
        <v/>
      </c>
      <c r="C375" t="str">
        <f>IF(A375="","",女子申込一覧表!BQ177)</f>
        <v/>
      </c>
      <c r="D375">
        <v>1</v>
      </c>
      <c r="E375" s="82" t="str">
        <f>IF(A375="","",女子申込一覧表!BR177)</f>
        <v/>
      </c>
      <c r="F375" s="86">
        <v>5</v>
      </c>
      <c r="G375" s="82" t="str">
        <f>IF(A375="","",女子申込一覧表!BV177)</f>
        <v/>
      </c>
      <c r="H375" s="82" t="str">
        <f>IF(A375="","",女子申込一覧表!BK177)</f>
        <v/>
      </c>
    </row>
    <row r="376" spans="1:8" x14ac:dyDescent="0.15">
      <c r="A376" t="str">
        <f>IF(女子申込一覧表!M178="","",女子申込一覧表!AQ178)</f>
        <v/>
      </c>
      <c r="B376" t="str">
        <f>IF(A376="","",女子申込一覧表!BP178)</f>
        <v/>
      </c>
      <c r="C376" t="str">
        <f>IF(A376="","",女子申込一覧表!BQ178)</f>
        <v/>
      </c>
      <c r="D376">
        <v>1</v>
      </c>
      <c r="E376" s="82" t="str">
        <f>IF(A376="","",女子申込一覧表!BR178)</f>
        <v/>
      </c>
      <c r="F376" s="86">
        <v>5</v>
      </c>
      <c r="G376" s="82" t="str">
        <f>IF(A376="","",女子申込一覧表!BV178)</f>
        <v/>
      </c>
      <c r="H376" s="82" t="str">
        <f>IF(A376="","",女子申込一覧表!BK178)</f>
        <v/>
      </c>
    </row>
    <row r="377" spans="1:8" x14ac:dyDescent="0.15">
      <c r="A377" t="str">
        <f>IF(女子申込一覧表!M179="","",女子申込一覧表!AQ179)</f>
        <v/>
      </c>
      <c r="B377" t="str">
        <f>IF(A377="","",女子申込一覧表!BP179)</f>
        <v/>
      </c>
      <c r="C377" t="str">
        <f>IF(A377="","",女子申込一覧表!BQ179)</f>
        <v/>
      </c>
      <c r="D377">
        <v>1</v>
      </c>
      <c r="E377" s="82" t="str">
        <f>IF(A377="","",女子申込一覧表!BR179)</f>
        <v/>
      </c>
      <c r="F377" s="86">
        <v>5</v>
      </c>
      <c r="G377" s="82" t="str">
        <f>IF(A377="","",女子申込一覧表!BV179)</f>
        <v/>
      </c>
      <c r="H377" s="82" t="str">
        <f>IF(A377="","",女子申込一覧表!BK179)</f>
        <v/>
      </c>
    </row>
    <row r="378" spans="1:8" x14ac:dyDescent="0.15">
      <c r="A378" t="str">
        <f>IF(女子申込一覧表!M180="","",女子申込一覧表!AQ180)</f>
        <v/>
      </c>
      <c r="B378" t="str">
        <f>IF(A378="","",女子申込一覧表!BP180)</f>
        <v/>
      </c>
      <c r="C378" t="str">
        <f>IF(A378="","",女子申込一覧表!BQ180)</f>
        <v/>
      </c>
      <c r="D378">
        <v>1</v>
      </c>
      <c r="E378" s="82" t="str">
        <f>IF(A378="","",女子申込一覧表!BR180)</f>
        <v/>
      </c>
      <c r="F378" s="86">
        <v>5</v>
      </c>
      <c r="G378" s="82" t="str">
        <f>IF(A378="","",女子申込一覧表!BV180)</f>
        <v/>
      </c>
      <c r="H378" s="82" t="str">
        <f>IF(A378="","",女子申込一覧表!BK180)</f>
        <v/>
      </c>
    </row>
    <row r="379" spans="1:8" x14ac:dyDescent="0.15">
      <c r="A379" t="str">
        <f>IF(女子申込一覧表!M181="","",女子申込一覧表!AQ181)</f>
        <v/>
      </c>
      <c r="B379" t="str">
        <f>IF(A379="","",女子申込一覧表!BP181)</f>
        <v/>
      </c>
      <c r="C379" t="str">
        <f>IF(A379="","",女子申込一覧表!BQ181)</f>
        <v/>
      </c>
      <c r="D379">
        <v>1</v>
      </c>
      <c r="E379" s="82" t="str">
        <f>IF(A379="","",女子申込一覧表!BR181)</f>
        <v/>
      </c>
      <c r="F379" s="86">
        <v>5</v>
      </c>
      <c r="G379" s="82" t="str">
        <f>IF(A379="","",女子申込一覧表!BV181)</f>
        <v/>
      </c>
      <c r="H379" s="82" t="str">
        <f>IF(A379="","",女子申込一覧表!BK181)</f>
        <v/>
      </c>
    </row>
    <row r="380" spans="1:8" x14ac:dyDescent="0.15">
      <c r="A380" t="str">
        <f>IF(女子申込一覧表!M182="","",女子申込一覧表!AQ182)</f>
        <v/>
      </c>
      <c r="B380" t="str">
        <f>IF(A380="","",女子申込一覧表!BP182)</f>
        <v/>
      </c>
      <c r="C380" t="str">
        <f>IF(A380="","",女子申込一覧表!BQ182)</f>
        <v/>
      </c>
      <c r="D380">
        <v>1</v>
      </c>
      <c r="E380" s="82" t="str">
        <f>IF(A380="","",女子申込一覧表!BR182)</f>
        <v/>
      </c>
      <c r="F380" s="86">
        <v>5</v>
      </c>
      <c r="G380" s="82" t="str">
        <f>IF(A380="","",女子申込一覧表!BV182)</f>
        <v/>
      </c>
      <c r="H380" s="82" t="str">
        <f>IF(A380="","",女子申込一覧表!BK182)</f>
        <v/>
      </c>
    </row>
    <row r="381" spans="1:8" x14ac:dyDescent="0.15">
      <c r="A381" t="str">
        <f>IF(女子申込一覧表!M183="","",女子申込一覧表!AQ183)</f>
        <v/>
      </c>
      <c r="B381" t="str">
        <f>IF(A381="","",女子申込一覧表!BP183)</f>
        <v/>
      </c>
      <c r="C381" t="str">
        <f>IF(A381="","",女子申込一覧表!BQ183)</f>
        <v/>
      </c>
      <c r="D381">
        <v>1</v>
      </c>
      <c r="E381" s="82" t="str">
        <f>IF(A381="","",女子申込一覧表!BR183)</f>
        <v/>
      </c>
      <c r="F381" s="86">
        <v>5</v>
      </c>
      <c r="G381" s="82" t="str">
        <f>IF(A381="","",女子申込一覧表!BV183)</f>
        <v/>
      </c>
      <c r="H381" s="82" t="str">
        <f>IF(A381="","",女子申込一覧表!BK183)</f>
        <v/>
      </c>
    </row>
    <row r="382" spans="1:8" x14ac:dyDescent="0.15">
      <c r="A382" t="str">
        <f>IF(女子申込一覧表!M184="","",女子申込一覧表!AQ184)</f>
        <v/>
      </c>
      <c r="B382" t="str">
        <f>IF(A382="","",女子申込一覧表!BP184)</f>
        <v/>
      </c>
      <c r="C382" t="str">
        <f>IF(A382="","",女子申込一覧表!BQ184)</f>
        <v/>
      </c>
      <c r="D382">
        <v>1</v>
      </c>
      <c r="E382" s="82" t="str">
        <f>IF(A382="","",女子申込一覧表!BR184)</f>
        <v/>
      </c>
      <c r="F382" s="86">
        <v>5</v>
      </c>
      <c r="G382" s="82" t="str">
        <f>IF(A382="","",女子申込一覧表!BV184)</f>
        <v/>
      </c>
      <c r="H382" s="82" t="str">
        <f>IF(A382="","",女子申込一覧表!BK184)</f>
        <v/>
      </c>
    </row>
    <row r="383" spans="1:8" x14ac:dyDescent="0.15">
      <c r="A383" t="str">
        <f>IF(女子申込一覧表!M185="","",女子申込一覧表!AQ185)</f>
        <v/>
      </c>
      <c r="B383" t="str">
        <f>IF(A383="","",女子申込一覧表!BP185)</f>
        <v/>
      </c>
      <c r="C383" t="str">
        <f>IF(A383="","",女子申込一覧表!BQ185)</f>
        <v/>
      </c>
      <c r="D383">
        <v>1</v>
      </c>
      <c r="E383" s="82" t="str">
        <f>IF(A383="","",女子申込一覧表!BR185)</f>
        <v/>
      </c>
      <c r="F383" s="86">
        <v>5</v>
      </c>
      <c r="G383" s="82" t="str">
        <f>IF(A383="","",女子申込一覧表!BV185)</f>
        <v/>
      </c>
      <c r="H383" s="82" t="str">
        <f>IF(A383="","",女子申込一覧表!BK185)</f>
        <v/>
      </c>
    </row>
    <row r="384" spans="1:8" x14ac:dyDescent="0.15">
      <c r="A384" t="str">
        <f>IF(女子申込一覧表!M186="","",女子申込一覧表!AQ186)</f>
        <v/>
      </c>
      <c r="B384" t="str">
        <f>IF(A384="","",女子申込一覧表!BP186)</f>
        <v/>
      </c>
      <c r="C384" t="str">
        <f>IF(A384="","",女子申込一覧表!BQ186)</f>
        <v/>
      </c>
      <c r="D384">
        <v>1</v>
      </c>
      <c r="E384" s="82" t="str">
        <f>IF(A384="","",女子申込一覧表!BR186)</f>
        <v/>
      </c>
      <c r="F384" s="86">
        <v>5</v>
      </c>
      <c r="G384" s="82" t="str">
        <f>IF(A384="","",女子申込一覧表!BV186)</f>
        <v/>
      </c>
      <c r="H384" s="82" t="str">
        <f>IF(A384="","",女子申込一覧表!BK186)</f>
        <v/>
      </c>
    </row>
    <row r="385" spans="1:8" x14ac:dyDescent="0.15">
      <c r="A385" t="str">
        <f>IF(女子申込一覧表!M187="","",女子申込一覧表!AQ187)</f>
        <v/>
      </c>
      <c r="B385" t="str">
        <f>IF(A385="","",女子申込一覧表!BP187)</f>
        <v/>
      </c>
      <c r="C385" t="str">
        <f>IF(A385="","",女子申込一覧表!BQ187)</f>
        <v/>
      </c>
      <c r="D385">
        <v>1</v>
      </c>
      <c r="E385" s="82" t="str">
        <f>IF(A385="","",女子申込一覧表!BR187)</f>
        <v/>
      </c>
      <c r="F385" s="86">
        <v>5</v>
      </c>
      <c r="G385" s="82" t="str">
        <f>IF(A385="","",女子申込一覧表!BV187)</f>
        <v/>
      </c>
      <c r="H385" s="82" t="str">
        <f>IF(A385="","",女子申込一覧表!BK187)</f>
        <v/>
      </c>
    </row>
    <row r="386" spans="1:8" x14ac:dyDescent="0.15">
      <c r="A386" t="str">
        <f>IF(女子申込一覧表!M188="","",女子申込一覧表!AQ188)</f>
        <v/>
      </c>
      <c r="B386" t="str">
        <f>IF(A386="","",女子申込一覧表!BP188)</f>
        <v/>
      </c>
      <c r="C386" t="str">
        <f>IF(A386="","",女子申込一覧表!BQ188)</f>
        <v/>
      </c>
      <c r="D386">
        <v>1</v>
      </c>
      <c r="E386" s="82" t="str">
        <f>IF(A386="","",女子申込一覧表!BR188)</f>
        <v/>
      </c>
      <c r="F386" s="86">
        <v>5</v>
      </c>
      <c r="G386" s="82" t="str">
        <f>IF(A386="","",女子申込一覧表!BV188)</f>
        <v/>
      </c>
      <c r="H386" s="82" t="str">
        <f>IF(A386="","",女子申込一覧表!BK188)</f>
        <v/>
      </c>
    </row>
    <row r="387" spans="1:8" x14ac:dyDescent="0.15">
      <c r="A387" t="str">
        <f>IF(女子申込一覧表!M189="","",女子申込一覧表!AQ189)</f>
        <v/>
      </c>
      <c r="B387" t="str">
        <f>IF(A387="","",女子申込一覧表!BP189)</f>
        <v/>
      </c>
      <c r="C387" t="str">
        <f>IF(A387="","",女子申込一覧表!BQ189)</f>
        <v/>
      </c>
      <c r="D387">
        <v>1</v>
      </c>
      <c r="E387" s="82" t="str">
        <f>IF(A387="","",女子申込一覧表!BR189)</f>
        <v/>
      </c>
      <c r="F387" s="86">
        <v>5</v>
      </c>
      <c r="G387" s="82" t="str">
        <f>IF(A387="","",女子申込一覧表!BV189)</f>
        <v/>
      </c>
      <c r="H387" s="82" t="str">
        <f>IF(A387="","",女子申込一覧表!BK189)</f>
        <v/>
      </c>
    </row>
    <row r="388" spans="1:8" x14ac:dyDescent="0.15">
      <c r="A388" t="str">
        <f>IF(女子申込一覧表!M190="","",女子申込一覧表!AQ190)</f>
        <v/>
      </c>
      <c r="B388" t="str">
        <f>IF(A388="","",女子申込一覧表!BP190)</f>
        <v/>
      </c>
      <c r="C388" t="str">
        <f>IF(A388="","",女子申込一覧表!BQ190)</f>
        <v/>
      </c>
      <c r="D388">
        <v>1</v>
      </c>
      <c r="E388" s="82" t="str">
        <f>IF(A388="","",女子申込一覧表!BR190)</f>
        <v/>
      </c>
      <c r="F388" s="86">
        <v>5</v>
      </c>
      <c r="G388" s="82" t="str">
        <f>IF(A388="","",女子申込一覧表!BV190)</f>
        <v/>
      </c>
      <c r="H388" s="82" t="str">
        <f>IF(A388="","",女子申込一覧表!BK190)</f>
        <v/>
      </c>
    </row>
    <row r="389" spans="1:8" x14ac:dyDescent="0.15">
      <c r="A389" t="str">
        <f>IF(女子申込一覧表!M191="","",女子申込一覧表!AQ191)</f>
        <v/>
      </c>
      <c r="B389" t="str">
        <f>IF(A389="","",女子申込一覧表!BP191)</f>
        <v/>
      </c>
      <c r="C389" t="str">
        <f>IF(A389="","",女子申込一覧表!BQ191)</f>
        <v/>
      </c>
      <c r="D389">
        <v>1</v>
      </c>
      <c r="E389" s="82" t="str">
        <f>IF(A389="","",女子申込一覧表!BR191)</f>
        <v/>
      </c>
      <c r="F389" s="86">
        <v>5</v>
      </c>
      <c r="G389" s="82" t="str">
        <f>IF(A389="","",女子申込一覧表!BV191)</f>
        <v/>
      </c>
      <c r="H389" s="82" t="str">
        <f>IF(A389="","",女子申込一覧表!BK191)</f>
        <v/>
      </c>
    </row>
    <row r="390" spans="1:8" x14ac:dyDescent="0.15">
      <c r="A390" t="str">
        <f>IF(女子申込一覧表!M192="","",女子申込一覧表!AQ192)</f>
        <v/>
      </c>
      <c r="B390" t="str">
        <f>IF(A390="","",女子申込一覧表!BP192)</f>
        <v/>
      </c>
      <c r="C390" t="str">
        <f>IF(A390="","",女子申込一覧表!BQ192)</f>
        <v/>
      </c>
      <c r="D390">
        <v>1</v>
      </c>
      <c r="E390" s="82" t="str">
        <f>IF(A390="","",女子申込一覧表!BR192)</f>
        <v/>
      </c>
      <c r="F390" s="86">
        <v>5</v>
      </c>
      <c r="G390" s="82" t="str">
        <f>IF(A390="","",女子申込一覧表!BV192)</f>
        <v/>
      </c>
      <c r="H390" s="82" t="str">
        <f>IF(A390="","",女子申込一覧表!BK192)</f>
        <v/>
      </c>
    </row>
    <row r="391" spans="1:8" x14ac:dyDescent="0.15">
      <c r="A391" t="str">
        <f>IF(女子申込一覧表!M193="","",女子申込一覧表!AQ193)</f>
        <v/>
      </c>
      <c r="B391" t="str">
        <f>IF(A391="","",女子申込一覧表!BP193)</f>
        <v/>
      </c>
      <c r="C391" t="str">
        <f>IF(A391="","",女子申込一覧表!BQ193)</f>
        <v/>
      </c>
      <c r="D391">
        <v>1</v>
      </c>
      <c r="E391" s="82" t="str">
        <f>IF(A391="","",女子申込一覧表!BR193)</f>
        <v/>
      </c>
      <c r="F391" s="86">
        <v>5</v>
      </c>
      <c r="G391" s="82" t="str">
        <f>IF(A391="","",女子申込一覧表!BV193)</f>
        <v/>
      </c>
      <c r="H391" s="82" t="str">
        <f>IF(A391="","",女子申込一覧表!BK193)</f>
        <v/>
      </c>
    </row>
    <row r="392" spans="1:8" x14ac:dyDescent="0.15">
      <c r="A392" t="str">
        <f>IF(女子申込一覧表!M194="","",女子申込一覧表!AQ194)</f>
        <v/>
      </c>
      <c r="B392" t="str">
        <f>IF(A392="","",女子申込一覧表!BP194)</f>
        <v/>
      </c>
      <c r="C392" t="str">
        <f>IF(A392="","",女子申込一覧表!BQ194)</f>
        <v/>
      </c>
      <c r="D392">
        <v>1</v>
      </c>
      <c r="E392" s="82" t="str">
        <f>IF(A392="","",女子申込一覧表!BR194)</f>
        <v/>
      </c>
      <c r="F392" s="86">
        <v>5</v>
      </c>
      <c r="G392" s="82" t="str">
        <f>IF(A392="","",女子申込一覧表!BV194)</f>
        <v/>
      </c>
      <c r="H392" s="82" t="str">
        <f>IF(A392="","",女子申込一覧表!BK194)</f>
        <v/>
      </c>
    </row>
    <row r="393" spans="1:8" x14ac:dyDescent="0.15">
      <c r="A393" t="str">
        <f>IF(女子申込一覧表!M195="","",女子申込一覧表!AQ195)</f>
        <v/>
      </c>
      <c r="B393" t="str">
        <f>IF(A393="","",女子申込一覧表!BP195)</f>
        <v/>
      </c>
      <c r="C393" t="str">
        <f>IF(A393="","",女子申込一覧表!BQ195)</f>
        <v/>
      </c>
      <c r="D393">
        <v>1</v>
      </c>
      <c r="E393" s="82" t="str">
        <f>IF(A393="","",女子申込一覧表!BR195)</f>
        <v/>
      </c>
      <c r="F393" s="86">
        <v>5</v>
      </c>
      <c r="G393" s="82" t="str">
        <f>IF(A393="","",女子申込一覧表!BV195)</f>
        <v/>
      </c>
      <c r="H393" s="82" t="str">
        <f>IF(A393="","",女子申込一覧表!BK195)</f>
        <v/>
      </c>
    </row>
    <row r="394" spans="1:8" x14ac:dyDescent="0.15">
      <c r="A394" t="str">
        <f>IF(女子申込一覧表!M196="","",女子申込一覧表!AQ196)</f>
        <v/>
      </c>
      <c r="B394" t="str">
        <f>IF(A394="","",女子申込一覧表!BP196)</f>
        <v/>
      </c>
      <c r="C394" t="str">
        <f>IF(A394="","",女子申込一覧表!BQ196)</f>
        <v/>
      </c>
      <c r="D394">
        <v>1</v>
      </c>
      <c r="E394" s="82" t="str">
        <f>IF(A394="","",女子申込一覧表!BR196)</f>
        <v/>
      </c>
      <c r="F394" s="86">
        <v>5</v>
      </c>
      <c r="G394" s="82" t="str">
        <f>IF(A394="","",女子申込一覧表!BV196)</f>
        <v/>
      </c>
      <c r="H394" s="82" t="str">
        <f>IF(A394="","",女子申込一覧表!BK196)</f>
        <v/>
      </c>
    </row>
    <row r="395" spans="1:8" x14ac:dyDescent="0.15">
      <c r="A395" t="str">
        <f>IF(女子申込一覧表!M197="","",女子申込一覧表!AQ197)</f>
        <v/>
      </c>
      <c r="B395" t="str">
        <f>IF(A395="","",女子申込一覧表!BP197)</f>
        <v/>
      </c>
      <c r="C395" t="str">
        <f>IF(A395="","",女子申込一覧表!BQ197)</f>
        <v/>
      </c>
      <c r="D395">
        <v>1</v>
      </c>
      <c r="E395" s="82" t="str">
        <f>IF(A395="","",女子申込一覧表!BR197)</f>
        <v/>
      </c>
      <c r="F395" s="86">
        <v>5</v>
      </c>
      <c r="G395" s="82" t="str">
        <f>IF(A395="","",女子申込一覧表!BV197)</f>
        <v/>
      </c>
      <c r="H395" s="82" t="str">
        <f>IF(A395="","",女子申込一覧表!BK197)</f>
        <v/>
      </c>
    </row>
    <row r="396" spans="1:8" x14ac:dyDescent="0.15">
      <c r="A396" t="str">
        <f>IF(女子申込一覧表!M198="","",女子申込一覧表!AQ198)</f>
        <v/>
      </c>
      <c r="B396" t="str">
        <f>IF(A396="","",女子申込一覧表!BP198)</f>
        <v/>
      </c>
      <c r="C396" t="str">
        <f>IF(A396="","",女子申込一覧表!BQ198)</f>
        <v/>
      </c>
      <c r="D396">
        <v>1</v>
      </c>
      <c r="E396" s="82" t="str">
        <f>IF(A396="","",女子申込一覧表!BR198)</f>
        <v/>
      </c>
      <c r="F396" s="86">
        <v>5</v>
      </c>
      <c r="G396" s="82" t="str">
        <f>IF(A396="","",女子申込一覧表!BV198)</f>
        <v/>
      </c>
      <c r="H396" s="82" t="str">
        <f>IF(A396="","",女子申込一覧表!BK198)</f>
        <v/>
      </c>
    </row>
    <row r="397" spans="1:8" x14ac:dyDescent="0.15">
      <c r="A397" t="str">
        <f>IF(女子申込一覧表!M199="","",女子申込一覧表!AQ199)</f>
        <v/>
      </c>
      <c r="B397" t="str">
        <f>IF(A397="","",女子申込一覧表!BP199)</f>
        <v/>
      </c>
      <c r="C397" t="str">
        <f>IF(A397="","",女子申込一覧表!BQ199)</f>
        <v/>
      </c>
      <c r="D397">
        <v>1</v>
      </c>
      <c r="E397" s="82" t="str">
        <f>IF(A397="","",女子申込一覧表!BR199)</f>
        <v/>
      </c>
      <c r="F397" s="86">
        <v>5</v>
      </c>
      <c r="G397" s="82" t="str">
        <f>IF(A397="","",女子申込一覧表!BV199)</f>
        <v/>
      </c>
      <c r="H397" s="82" t="str">
        <f>IF(A397="","",女子申込一覧表!BK199)</f>
        <v/>
      </c>
    </row>
    <row r="398" spans="1:8" x14ac:dyDescent="0.15">
      <c r="A398" t="str">
        <f>IF(女子申込一覧表!M200="","",女子申込一覧表!AQ200)</f>
        <v/>
      </c>
      <c r="B398" t="str">
        <f>IF(A398="","",女子申込一覧表!BP200)</f>
        <v/>
      </c>
      <c r="C398" t="str">
        <f>IF(A398="","",女子申込一覧表!BQ200)</f>
        <v/>
      </c>
      <c r="D398">
        <v>1</v>
      </c>
      <c r="E398" s="82" t="str">
        <f>IF(A398="","",女子申込一覧表!BR200)</f>
        <v/>
      </c>
      <c r="F398" s="86">
        <v>5</v>
      </c>
      <c r="G398" s="82" t="str">
        <f>IF(A398="","",女子申込一覧表!BV200)</f>
        <v/>
      </c>
      <c r="H398" s="82" t="str">
        <f>IF(A398="","",女子申込一覧表!BK200)</f>
        <v/>
      </c>
    </row>
    <row r="399" spans="1:8" x14ac:dyDescent="0.15">
      <c r="A399" t="str">
        <f>IF(女子申込一覧表!M201="","",女子申込一覧表!AQ201)</f>
        <v/>
      </c>
      <c r="B399" t="str">
        <f>IF(A399="","",女子申込一覧表!BP201)</f>
        <v/>
      </c>
      <c r="C399" t="str">
        <f>IF(A399="","",女子申込一覧表!BQ201)</f>
        <v/>
      </c>
      <c r="D399">
        <v>1</v>
      </c>
      <c r="E399" s="82" t="str">
        <f>IF(A399="","",女子申込一覧表!BR201)</f>
        <v/>
      </c>
      <c r="F399" s="86">
        <v>5</v>
      </c>
      <c r="G399" s="82" t="str">
        <f>IF(A399="","",女子申込一覧表!BV201)</f>
        <v/>
      </c>
      <c r="H399" s="82" t="str">
        <f>IF(A399="","",女子申込一覧表!BK201)</f>
        <v/>
      </c>
    </row>
    <row r="400" spans="1:8" x14ac:dyDescent="0.15">
      <c r="A400" t="str">
        <f>IF(女子申込一覧表!M202="","",女子申込一覧表!AQ202)</f>
        <v/>
      </c>
      <c r="B400" t="str">
        <f>IF(A400="","",女子申込一覧表!BP202)</f>
        <v/>
      </c>
      <c r="C400" t="str">
        <f>IF(A400="","",女子申込一覧表!BQ202)</f>
        <v/>
      </c>
      <c r="D400">
        <v>1</v>
      </c>
      <c r="E400" s="82" t="str">
        <f>IF(A400="","",女子申込一覧表!BR202)</f>
        <v/>
      </c>
      <c r="F400" s="86">
        <v>5</v>
      </c>
      <c r="G400" s="82" t="str">
        <f>IF(A400="","",女子申込一覧表!BV202)</f>
        <v/>
      </c>
      <c r="H400" s="82" t="str">
        <f>IF(A400="","",女子申込一覧表!BK202)</f>
        <v/>
      </c>
    </row>
    <row r="401" spans="1:8" x14ac:dyDescent="0.15">
      <c r="A401" t="str">
        <f>IF(女子申込一覧表!M203="","",女子申込一覧表!AQ203)</f>
        <v/>
      </c>
      <c r="B401" t="str">
        <f>IF(A401="","",女子申込一覧表!BP203)</f>
        <v/>
      </c>
      <c r="C401" t="str">
        <f>IF(A401="","",女子申込一覧表!BQ203)</f>
        <v/>
      </c>
      <c r="D401">
        <v>1</v>
      </c>
      <c r="E401" s="82" t="str">
        <f>IF(A401="","",女子申込一覧表!BR203)</f>
        <v/>
      </c>
      <c r="F401" s="86">
        <v>5</v>
      </c>
      <c r="G401" s="82" t="str">
        <f>IF(A401="","",女子申込一覧表!BV203)</f>
        <v/>
      </c>
      <c r="H401" s="82" t="str">
        <f>IF(A401="","",女子申込一覧表!BK203)</f>
        <v/>
      </c>
    </row>
    <row r="402" spans="1:8" x14ac:dyDescent="0.15">
      <c r="A402" t="str">
        <f>IF(女子申込一覧表!M204="","",女子申込一覧表!AQ204)</f>
        <v/>
      </c>
      <c r="B402" t="str">
        <f>IF(A402="","",女子申込一覧表!BP204)</f>
        <v/>
      </c>
      <c r="C402" t="str">
        <f>IF(A402="","",女子申込一覧表!BQ204)</f>
        <v/>
      </c>
      <c r="D402">
        <v>1</v>
      </c>
      <c r="E402" s="82" t="str">
        <f>IF(A402="","",女子申込一覧表!BR204)</f>
        <v/>
      </c>
      <c r="F402" s="86">
        <v>5</v>
      </c>
      <c r="G402" s="82" t="str">
        <f>IF(A402="","",女子申込一覧表!BV204)</f>
        <v/>
      </c>
      <c r="H402" s="82" t="str">
        <f>IF(A402="","",女子申込一覧表!BK204)</f>
        <v/>
      </c>
    </row>
    <row r="403" spans="1:8" x14ac:dyDescent="0.15">
      <c r="A403" t="str">
        <f>IF(女子申込一覧表!M205="","",女子申込一覧表!AQ205)</f>
        <v/>
      </c>
      <c r="B403" t="str">
        <f>IF(A403="","",女子申込一覧表!BP205)</f>
        <v/>
      </c>
      <c r="C403" t="str">
        <f>IF(A403="","",女子申込一覧表!BQ205)</f>
        <v/>
      </c>
      <c r="D403">
        <v>1</v>
      </c>
      <c r="E403" s="82" t="str">
        <f>IF(A403="","",女子申込一覧表!BR205)</f>
        <v/>
      </c>
      <c r="F403" s="86">
        <v>5</v>
      </c>
      <c r="G403" s="82" t="str">
        <f>IF(A403="","",女子申込一覧表!BV205)</f>
        <v/>
      </c>
      <c r="H403" s="82" t="str">
        <f>IF(A403="","",女子申込一覧表!BK205)</f>
        <v/>
      </c>
    </row>
    <row r="404" spans="1:8" x14ac:dyDescent="0.15">
      <c r="A404" t="str">
        <f>IF(女子申込一覧表!M206="","",女子申込一覧表!AQ206)</f>
        <v/>
      </c>
      <c r="B404" t="str">
        <f>IF(A404="","",女子申込一覧表!BP206)</f>
        <v/>
      </c>
      <c r="C404" t="str">
        <f>IF(A404="","",女子申込一覧表!BQ206)</f>
        <v/>
      </c>
      <c r="D404">
        <v>1</v>
      </c>
      <c r="E404" s="82" t="str">
        <f>IF(A404="","",女子申込一覧表!BR206)</f>
        <v/>
      </c>
      <c r="F404" s="86">
        <v>5</v>
      </c>
      <c r="G404" s="82" t="str">
        <f>IF(A404="","",女子申込一覧表!BV206)</f>
        <v/>
      </c>
      <c r="H404" s="82" t="str">
        <f>IF(A404="","",女子申込一覧表!BK206)</f>
        <v/>
      </c>
    </row>
    <row r="405" spans="1:8" x14ac:dyDescent="0.15">
      <c r="A405" s="79" t="str">
        <f>IF(女子申込一覧表!M207="","",女子申込一覧表!AQ207)</f>
        <v/>
      </c>
      <c r="B405" s="79" t="str">
        <f>IF(A405="","",女子申込一覧表!BP207)</f>
        <v/>
      </c>
      <c r="C405" s="79" t="str">
        <f>IF(A405="","",女子申込一覧表!BQ207)</f>
        <v/>
      </c>
      <c r="D405" s="79">
        <v>1</v>
      </c>
      <c r="E405" s="79" t="str">
        <f>IF(A405="","",女子申込一覧表!BR207)</f>
        <v/>
      </c>
      <c r="F405" s="87">
        <v>5</v>
      </c>
      <c r="G405" s="79" t="str">
        <f>IF(A405="","",女子申込一覧表!BV207)</f>
        <v/>
      </c>
      <c r="H405" s="79" t="str">
        <f>IF(A405="","",女子申込一覧表!BK207)</f>
        <v/>
      </c>
    </row>
    <row r="406" spans="1:8" x14ac:dyDescent="0.15">
      <c r="A406" t="str">
        <f>IF(男子申込一覧表!P6="","",男子申込一覧表!AQ6)</f>
        <v/>
      </c>
      <c r="B406" t="str">
        <f>IF(A406="","",男子申込一覧表!BS6)</f>
        <v/>
      </c>
      <c r="C406" t="str">
        <f>IF(A406="","",男子申込一覧表!BT6)</f>
        <v/>
      </c>
      <c r="D406" t="str">
        <f>IF(A406="","",男子申込一覧表!AW6)</f>
        <v/>
      </c>
      <c r="E406" t="str">
        <f>IF(A406="","",男子申込一覧表!BH6)</f>
        <v/>
      </c>
      <c r="F406" s="86">
        <v>0</v>
      </c>
      <c r="G406" t="str">
        <f>IF(A406="","",男子申込一覧表!BW6)</f>
        <v/>
      </c>
      <c r="H406" t="str">
        <f>IF(A406="","",男子申込一覧表!BL6)</f>
        <v/>
      </c>
    </row>
    <row r="407" spans="1:8" x14ac:dyDescent="0.15">
      <c r="A407" t="str">
        <f>IF(男子申込一覧表!P7="","",男子申込一覧表!AQ7)</f>
        <v/>
      </c>
      <c r="B407" t="str">
        <f>IF(A407="","",男子申込一覧表!BS7)</f>
        <v/>
      </c>
      <c r="C407" t="str">
        <f>IF(A407="","",男子申込一覧表!BT7)</f>
        <v/>
      </c>
      <c r="D407" t="str">
        <f>IF(A407="","",男子申込一覧表!AW7)</f>
        <v/>
      </c>
      <c r="E407" t="str">
        <f>IF(A407="","",男子申込一覧表!BH7)</f>
        <v/>
      </c>
      <c r="F407" s="86">
        <v>0</v>
      </c>
      <c r="G407" t="str">
        <f>IF(A407="","",男子申込一覧表!BW7)</f>
        <v/>
      </c>
      <c r="H407" t="str">
        <f>IF(A407="","",男子申込一覧表!BL7)</f>
        <v/>
      </c>
    </row>
    <row r="408" spans="1:8" x14ac:dyDescent="0.15">
      <c r="A408" t="str">
        <f>IF(男子申込一覧表!P8="","",男子申込一覧表!AQ8)</f>
        <v/>
      </c>
      <c r="B408" t="str">
        <f>IF(A408="","",男子申込一覧表!BS8)</f>
        <v/>
      </c>
      <c r="C408" t="str">
        <f>IF(A408="","",男子申込一覧表!BT8)</f>
        <v/>
      </c>
      <c r="D408" t="str">
        <f>IF(A408="","",男子申込一覧表!AW8)</f>
        <v/>
      </c>
      <c r="E408" t="str">
        <f>IF(A408="","",男子申込一覧表!BH8)</f>
        <v/>
      </c>
      <c r="F408" s="86">
        <v>0</v>
      </c>
      <c r="G408" t="str">
        <f>IF(A408="","",男子申込一覧表!BW8)</f>
        <v/>
      </c>
      <c r="H408" t="str">
        <f>IF(A408="","",男子申込一覧表!BL8)</f>
        <v/>
      </c>
    </row>
    <row r="409" spans="1:8" x14ac:dyDescent="0.15">
      <c r="A409" t="str">
        <f>IF(男子申込一覧表!P9="","",男子申込一覧表!AQ9)</f>
        <v/>
      </c>
      <c r="B409" t="str">
        <f>IF(A409="","",男子申込一覧表!BS9)</f>
        <v/>
      </c>
      <c r="C409" t="str">
        <f>IF(A409="","",男子申込一覧表!BT9)</f>
        <v/>
      </c>
      <c r="D409" t="str">
        <f>IF(A409="","",男子申込一覧表!AW9)</f>
        <v/>
      </c>
      <c r="E409" t="str">
        <f>IF(A409="","",男子申込一覧表!BH9)</f>
        <v/>
      </c>
      <c r="F409" s="86">
        <v>0</v>
      </c>
      <c r="G409" t="str">
        <f>IF(A409="","",男子申込一覧表!BW9)</f>
        <v/>
      </c>
      <c r="H409" t="str">
        <f>IF(A409="","",男子申込一覧表!BL9)</f>
        <v/>
      </c>
    </row>
    <row r="410" spans="1:8" x14ac:dyDescent="0.15">
      <c r="A410" t="str">
        <f>IF(男子申込一覧表!P10="","",男子申込一覧表!AQ10)</f>
        <v/>
      </c>
      <c r="B410" t="str">
        <f>IF(A410="","",男子申込一覧表!BS10)</f>
        <v/>
      </c>
      <c r="C410" t="str">
        <f>IF(A410="","",男子申込一覧表!BT10)</f>
        <v/>
      </c>
      <c r="D410" t="str">
        <f>IF(A410="","",男子申込一覧表!AW10)</f>
        <v/>
      </c>
      <c r="E410" t="str">
        <f>IF(A410="","",男子申込一覧表!BH10)</f>
        <v/>
      </c>
      <c r="F410" s="86">
        <v>0</v>
      </c>
      <c r="G410" t="str">
        <f>IF(A410="","",男子申込一覧表!BW10)</f>
        <v/>
      </c>
      <c r="H410" t="str">
        <f>IF(A410="","",男子申込一覧表!BL10)</f>
        <v/>
      </c>
    </row>
    <row r="411" spans="1:8" x14ac:dyDescent="0.15">
      <c r="A411" t="str">
        <f>IF(男子申込一覧表!P11="","",男子申込一覧表!AQ11)</f>
        <v/>
      </c>
      <c r="B411" t="str">
        <f>IF(A411="","",男子申込一覧表!BS11)</f>
        <v/>
      </c>
      <c r="C411" t="str">
        <f>IF(A411="","",男子申込一覧表!BT11)</f>
        <v/>
      </c>
      <c r="D411" t="str">
        <f>IF(A411="","",男子申込一覧表!AW11)</f>
        <v/>
      </c>
      <c r="E411" t="str">
        <f>IF(A411="","",男子申込一覧表!BH11)</f>
        <v/>
      </c>
      <c r="F411" s="86">
        <v>0</v>
      </c>
      <c r="G411" t="str">
        <f>IF(A411="","",男子申込一覧表!BW11)</f>
        <v/>
      </c>
      <c r="H411" t="str">
        <f>IF(A411="","",男子申込一覧表!BL11)</f>
        <v/>
      </c>
    </row>
    <row r="412" spans="1:8" x14ac:dyDescent="0.15">
      <c r="A412" t="str">
        <f>IF(男子申込一覧表!P12="","",男子申込一覧表!AQ12)</f>
        <v/>
      </c>
      <c r="B412" t="str">
        <f>IF(A412="","",男子申込一覧表!BS12)</f>
        <v/>
      </c>
      <c r="C412" t="str">
        <f>IF(A412="","",男子申込一覧表!BT12)</f>
        <v/>
      </c>
      <c r="D412" t="str">
        <f>IF(A412="","",男子申込一覧表!AW12)</f>
        <v/>
      </c>
      <c r="E412" t="str">
        <f>IF(A412="","",男子申込一覧表!BH12)</f>
        <v/>
      </c>
      <c r="F412" s="86">
        <v>0</v>
      </c>
      <c r="G412" t="str">
        <f>IF(A412="","",男子申込一覧表!BW12)</f>
        <v/>
      </c>
      <c r="H412" t="str">
        <f>IF(A412="","",男子申込一覧表!BL12)</f>
        <v/>
      </c>
    </row>
    <row r="413" spans="1:8" x14ac:dyDescent="0.15">
      <c r="A413" t="str">
        <f>IF(男子申込一覧表!P13="","",男子申込一覧表!AQ13)</f>
        <v/>
      </c>
      <c r="B413" t="str">
        <f>IF(A413="","",男子申込一覧表!BS13)</f>
        <v/>
      </c>
      <c r="C413" t="str">
        <f>IF(A413="","",男子申込一覧表!BT13)</f>
        <v/>
      </c>
      <c r="D413" t="str">
        <f>IF(A413="","",男子申込一覧表!AW13)</f>
        <v/>
      </c>
      <c r="E413" t="str">
        <f>IF(A413="","",男子申込一覧表!BH13)</f>
        <v/>
      </c>
      <c r="F413" s="86">
        <v>0</v>
      </c>
      <c r="G413" t="str">
        <f>IF(A413="","",男子申込一覧表!BW13)</f>
        <v/>
      </c>
      <c r="H413" t="str">
        <f>IF(A413="","",男子申込一覧表!BL13)</f>
        <v/>
      </c>
    </row>
    <row r="414" spans="1:8" x14ac:dyDescent="0.15">
      <c r="A414" t="str">
        <f>IF(男子申込一覧表!P14="","",男子申込一覧表!AQ14)</f>
        <v/>
      </c>
      <c r="B414" t="str">
        <f>IF(A414="","",男子申込一覧表!BS14)</f>
        <v/>
      </c>
      <c r="C414" t="str">
        <f>IF(A414="","",男子申込一覧表!BT14)</f>
        <v/>
      </c>
      <c r="D414" t="str">
        <f>IF(A414="","",男子申込一覧表!AW14)</f>
        <v/>
      </c>
      <c r="E414" t="str">
        <f>IF(A414="","",男子申込一覧表!BH14)</f>
        <v/>
      </c>
      <c r="F414" s="86">
        <v>0</v>
      </c>
      <c r="G414" t="str">
        <f>IF(A414="","",男子申込一覧表!BW14)</f>
        <v/>
      </c>
      <c r="H414" t="str">
        <f>IF(A414="","",男子申込一覧表!BL14)</f>
        <v/>
      </c>
    </row>
    <row r="415" spans="1:8" x14ac:dyDescent="0.15">
      <c r="A415" t="str">
        <f>IF(男子申込一覧表!P15="","",男子申込一覧表!AQ15)</f>
        <v/>
      </c>
      <c r="B415" t="str">
        <f>IF(A415="","",男子申込一覧表!BS15)</f>
        <v/>
      </c>
      <c r="C415" t="str">
        <f>IF(A415="","",男子申込一覧表!BT15)</f>
        <v/>
      </c>
      <c r="D415" t="str">
        <f>IF(A415="","",男子申込一覧表!AW15)</f>
        <v/>
      </c>
      <c r="E415" t="str">
        <f>IF(A415="","",男子申込一覧表!BH15)</f>
        <v/>
      </c>
      <c r="F415" s="86">
        <v>0</v>
      </c>
      <c r="G415" t="str">
        <f>IF(A415="","",男子申込一覧表!BW15)</f>
        <v/>
      </c>
      <c r="H415" t="str">
        <f>IF(A415="","",男子申込一覧表!BL15)</f>
        <v/>
      </c>
    </row>
    <row r="416" spans="1:8" x14ac:dyDescent="0.15">
      <c r="A416" t="str">
        <f>IF(男子申込一覧表!P16="","",男子申込一覧表!AQ16)</f>
        <v/>
      </c>
      <c r="B416" t="str">
        <f>IF(A416="","",男子申込一覧表!BS16)</f>
        <v/>
      </c>
      <c r="C416" t="str">
        <f>IF(A416="","",男子申込一覧表!BT16)</f>
        <v/>
      </c>
      <c r="D416" t="str">
        <f>IF(A416="","",男子申込一覧表!AW16)</f>
        <v/>
      </c>
      <c r="E416" t="str">
        <f>IF(A416="","",男子申込一覧表!BH16)</f>
        <v/>
      </c>
      <c r="F416" s="86">
        <v>0</v>
      </c>
      <c r="G416" t="str">
        <f>IF(A416="","",男子申込一覧表!BW16)</f>
        <v/>
      </c>
      <c r="H416" t="str">
        <f>IF(A416="","",男子申込一覧表!BL16)</f>
        <v/>
      </c>
    </row>
    <row r="417" spans="1:8" x14ac:dyDescent="0.15">
      <c r="A417" t="str">
        <f>IF(男子申込一覧表!P17="","",男子申込一覧表!AQ17)</f>
        <v/>
      </c>
      <c r="B417" t="str">
        <f>IF(A417="","",男子申込一覧表!BS17)</f>
        <v/>
      </c>
      <c r="C417" t="str">
        <f>IF(A417="","",男子申込一覧表!BT17)</f>
        <v/>
      </c>
      <c r="D417" t="str">
        <f>IF(A417="","",男子申込一覧表!AW17)</f>
        <v/>
      </c>
      <c r="E417" t="str">
        <f>IF(A417="","",男子申込一覧表!BH17)</f>
        <v/>
      </c>
      <c r="F417" s="86">
        <v>0</v>
      </c>
      <c r="G417" t="str">
        <f>IF(A417="","",男子申込一覧表!BW17)</f>
        <v/>
      </c>
      <c r="H417" t="str">
        <f>IF(A417="","",男子申込一覧表!BL17)</f>
        <v/>
      </c>
    </row>
    <row r="418" spans="1:8" x14ac:dyDescent="0.15">
      <c r="A418" t="str">
        <f>IF(男子申込一覧表!P18="","",男子申込一覧表!AQ18)</f>
        <v/>
      </c>
      <c r="B418" t="str">
        <f>IF(A418="","",男子申込一覧表!BS18)</f>
        <v/>
      </c>
      <c r="C418" t="str">
        <f>IF(A418="","",男子申込一覧表!BT18)</f>
        <v/>
      </c>
      <c r="D418" t="str">
        <f>IF(A418="","",男子申込一覧表!AW18)</f>
        <v/>
      </c>
      <c r="E418" t="str">
        <f>IF(A418="","",男子申込一覧表!BH18)</f>
        <v/>
      </c>
      <c r="F418" s="86">
        <v>0</v>
      </c>
      <c r="G418" t="str">
        <f>IF(A418="","",男子申込一覧表!BW18)</f>
        <v/>
      </c>
      <c r="H418" t="str">
        <f>IF(A418="","",男子申込一覧表!BL18)</f>
        <v/>
      </c>
    </row>
    <row r="419" spans="1:8" x14ac:dyDescent="0.15">
      <c r="A419" t="str">
        <f>IF(男子申込一覧表!P19="","",男子申込一覧表!AQ19)</f>
        <v/>
      </c>
      <c r="B419" t="str">
        <f>IF(A419="","",男子申込一覧表!BS19)</f>
        <v/>
      </c>
      <c r="C419" t="str">
        <f>IF(A419="","",男子申込一覧表!BT19)</f>
        <v/>
      </c>
      <c r="D419" t="str">
        <f>IF(A419="","",男子申込一覧表!AW19)</f>
        <v/>
      </c>
      <c r="E419" t="str">
        <f>IF(A419="","",男子申込一覧表!BH19)</f>
        <v/>
      </c>
      <c r="F419" s="86">
        <v>0</v>
      </c>
      <c r="G419" t="str">
        <f>IF(A419="","",男子申込一覧表!BW19)</f>
        <v/>
      </c>
      <c r="H419" t="str">
        <f>IF(A419="","",男子申込一覧表!BL19)</f>
        <v/>
      </c>
    </row>
    <row r="420" spans="1:8" x14ac:dyDescent="0.15">
      <c r="A420" t="str">
        <f>IF(男子申込一覧表!P20="","",男子申込一覧表!AQ20)</f>
        <v/>
      </c>
      <c r="B420" t="str">
        <f>IF(A420="","",男子申込一覧表!BS20)</f>
        <v/>
      </c>
      <c r="C420" t="str">
        <f>IF(A420="","",男子申込一覧表!BT20)</f>
        <v/>
      </c>
      <c r="D420" t="str">
        <f>IF(A420="","",男子申込一覧表!AW20)</f>
        <v/>
      </c>
      <c r="E420" t="str">
        <f>IF(A420="","",男子申込一覧表!BH20)</f>
        <v/>
      </c>
      <c r="F420" s="86">
        <v>0</v>
      </c>
      <c r="G420" t="str">
        <f>IF(A420="","",男子申込一覧表!BW20)</f>
        <v/>
      </c>
      <c r="H420" t="str">
        <f>IF(A420="","",男子申込一覧表!BL20)</f>
        <v/>
      </c>
    </row>
    <row r="421" spans="1:8" x14ac:dyDescent="0.15">
      <c r="A421" t="str">
        <f>IF(男子申込一覧表!P21="","",男子申込一覧表!AQ21)</f>
        <v/>
      </c>
      <c r="B421" t="str">
        <f>IF(A421="","",男子申込一覧表!BS21)</f>
        <v/>
      </c>
      <c r="C421" t="str">
        <f>IF(A421="","",男子申込一覧表!BT21)</f>
        <v/>
      </c>
      <c r="D421" t="str">
        <f>IF(A421="","",男子申込一覧表!AW21)</f>
        <v/>
      </c>
      <c r="E421" t="str">
        <f>IF(A421="","",男子申込一覧表!BH21)</f>
        <v/>
      </c>
      <c r="F421" s="86">
        <v>0</v>
      </c>
      <c r="G421" t="str">
        <f>IF(A421="","",男子申込一覧表!BW21)</f>
        <v/>
      </c>
      <c r="H421" t="str">
        <f>IF(A421="","",男子申込一覧表!BL21)</f>
        <v/>
      </c>
    </row>
    <row r="422" spans="1:8" x14ac:dyDescent="0.15">
      <c r="A422" t="str">
        <f>IF(男子申込一覧表!P22="","",男子申込一覧表!AQ22)</f>
        <v/>
      </c>
      <c r="B422" t="str">
        <f>IF(A422="","",男子申込一覧表!BS22)</f>
        <v/>
      </c>
      <c r="C422" t="str">
        <f>IF(A422="","",男子申込一覧表!BT22)</f>
        <v/>
      </c>
      <c r="D422" t="str">
        <f>IF(A422="","",男子申込一覧表!AW22)</f>
        <v/>
      </c>
      <c r="E422" t="str">
        <f>IF(A422="","",男子申込一覧表!BH22)</f>
        <v/>
      </c>
      <c r="F422" s="86">
        <v>0</v>
      </c>
      <c r="G422" t="str">
        <f>IF(A422="","",男子申込一覧表!BW22)</f>
        <v/>
      </c>
      <c r="H422" t="str">
        <f>IF(A422="","",男子申込一覧表!BL22)</f>
        <v/>
      </c>
    </row>
    <row r="423" spans="1:8" x14ac:dyDescent="0.15">
      <c r="A423" t="str">
        <f>IF(男子申込一覧表!P23="","",男子申込一覧表!AQ23)</f>
        <v/>
      </c>
      <c r="B423" t="str">
        <f>IF(A423="","",男子申込一覧表!BS23)</f>
        <v/>
      </c>
      <c r="C423" t="str">
        <f>IF(A423="","",男子申込一覧表!BT23)</f>
        <v/>
      </c>
      <c r="D423" t="str">
        <f>IF(A423="","",男子申込一覧表!AW23)</f>
        <v/>
      </c>
      <c r="E423" t="str">
        <f>IF(A423="","",男子申込一覧表!BH23)</f>
        <v/>
      </c>
      <c r="F423" s="86">
        <v>0</v>
      </c>
      <c r="G423" t="str">
        <f>IF(A423="","",男子申込一覧表!BW23)</f>
        <v/>
      </c>
      <c r="H423" t="str">
        <f>IF(A423="","",男子申込一覧表!BL23)</f>
        <v/>
      </c>
    </row>
    <row r="424" spans="1:8" x14ac:dyDescent="0.15">
      <c r="A424" t="str">
        <f>IF(男子申込一覧表!P24="","",男子申込一覧表!AQ24)</f>
        <v/>
      </c>
      <c r="B424" t="str">
        <f>IF(A424="","",男子申込一覧表!BS24)</f>
        <v/>
      </c>
      <c r="C424" t="str">
        <f>IF(A424="","",男子申込一覧表!BT24)</f>
        <v/>
      </c>
      <c r="D424" t="str">
        <f>IF(A424="","",男子申込一覧表!AW24)</f>
        <v/>
      </c>
      <c r="E424" t="str">
        <f>IF(A424="","",男子申込一覧表!BH24)</f>
        <v/>
      </c>
      <c r="F424" s="86">
        <v>0</v>
      </c>
      <c r="G424" t="str">
        <f>IF(A424="","",男子申込一覧表!BW24)</f>
        <v/>
      </c>
      <c r="H424" t="str">
        <f>IF(A424="","",男子申込一覧表!BL24)</f>
        <v/>
      </c>
    </row>
    <row r="425" spans="1:8" x14ac:dyDescent="0.15">
      <c r="A425" t="str">
        <f>IF(男子申込一覧表!P25="","",男子申込一覧表!AQ25)</f>
        <v/>
      </c>
      <c r="B425" t="str">
        <f>IF(A425="","",男子申込一覧表!BS25)</f>
        <v/>
      </c>
      <c r="C425" t="str">
        <f>IF(A425="","",男子申込一覧表!BT25)</f>
        <v/>
      </c>
      <c r="D425" t="str">
        <f>IF(A425="","",男子申込一覧表!AW25)</f>
        <v/>
      </c>
      <c r="E425" t="str">
        <f>IF(A425="","",男子申込一覧表!BH25)</f>
        <v/>
      </c>
      <c r="F425" s="86">
        <v>0</v>
      </c>
      <c r="G425" t="str">
        <f>IF(A425="","",男子申込一覧表!BW25)</f>
        <v/>
      </c>
      <c r="H425" t="str">
        <f>IF(A425="","",男子申込一覧表!BL25)</f>
        <v/>
      </c>
    </row>
    <row r="426" spans="1:8" x14ac:dyDescent="0.15">
      <c r="A426" t="str">
        <f>IF(男子申込一覧表!P26="","",男子申込一覧表!AQ26)</f>
        <v/>
      </c>
      <c r="B426" t="str">
        <f>IF(A426="","",男子申込一覧表!BS26)</f>
        <v/>
      </c>
      <c r="C426" t="str">
        <f>IF(A426="","",男子申込一覧表!BT26)</f>
        <v/>
      </c>
      <c r="D426" t="str">
        <f>IF(A426="","",男子申込一覧表!AW26)</f>
        <v/>
      </c>
      <c r="E426" t="str">
        <f>IF(A426="","",男子申込一覧表!BH26)</f>
        <v/>
      </c>
      <c r="F426" s="86">
        <v>0</v>
      </c>
      <c r="G426" t="str">
        <f>IF(A426="","",男子申込一覧表!BW26)</f>
        <v/>
      </c>
      <c r="H426" t="str">
        <f>IF(A426="","",男子申込一覧表!BL26)</f>
        <v/>
      </c>
    </row>
    <row r="427" spans="1:8" x14ac:dyDescent="0.15">
      <c r="A427" t="str">
        <f>IF(男子申込一覧表!P27="","",男子申込一覧表!AQ27)</f>
        <v/>
      </c>
      <c r="B427" t="str">
        <f>IF(A427="","",男子申込一覧表!BS27)</f>
        <v/>
      </c>
      <c r="C427" t="str">
        <f>IF(A427="","",男子申込一覧表!BT27)</f>
        <v/>
      </c>
      <c r="D427" t="str">
        <f>IF(A427="","",男子申込一覧表!AW27)</f>
        <v/>
      </c>
      <c r="E427" t="str">
        <f>IF(A427="","",男子申込一覧表!BH27)</f>
        <v/>
      </c>
      <c r="F427" s="86">
        <v>0</v>
      </c>
      <c r="G427" t="str">
        <f>IF(A427="","",男子申込一覧表!BW27)</f>
        <v/>
      </c>
      <c r="H427" t="str">
        <f>IF(A427="","",男子申込一覧表!BL27)</f>
        <v/>
      </c>
    </row>
    <row r="428" spans="1:8" x14ac:dyDescent="0.15">
      <c r="A428" t="str">
        <f>IF(男子申込一覧表!P28="","",男子申込一覧表!AQ28)</f>
        <v/>
      </c>
      <c r="B428" t="str">
        <f>IF(A428="","",男子申込一覧表!BS28)</f>
        <v/>
      </c>
      <c r="C428" t="str">
        <f>IF(A428="","",男子申込一覧表!BT28)</f>
        <v/>
      </c>
      <c r="D428" t="str">
        <f>IF(A428="","",男子申込一覧表!AW28)</f>
        <v/>
      </c>
      <c r="E428" t="str">
        <f>IF(A428="","",男子申込一覧表!BH28)</f>
        <v/>
      </c>
      <c r="F428" s="86">
        <v>0</v>
      </c>
      <c r="G428" t="str">
        <f>IF(A428="","",男子申込一覧表!BW28)</f>
        <v/>
      </c>
      <c r="H428" t="str">
        <f>IF(A428="","",男子申込一覧表!BL28)</f>
        <v/>
      </c>
    </row>
    <row r="429" spans="1:8" x14ac:dyDescent="0.15">
      <c r="A429" t="str">
        <f>IF(男子申込一覧表!P29="","",男子申込一覧表!AQ29)</f>
        <v/>
      </c>
      <c r="B429" t="str">
        <f>IF(A429="","",男子申込一覧表!BS29)</f>
        <v/>
      </c>
      <c r="C429" t="str">
        <f>IF(A429="","",男子申込一覧表!BT29)</f>
        <v/>
      </c>
      <c r="D429" t="str">
        <f>IF(A429="","",男子申込一覧表!AW29)</f>
        <v/>
      </c>
      <c r="E429" t="str">
        <f>IF(A429="","",男子申込一覧表!BH29)</f>
        <v/>
      </c>
      <c r="F429" s="86">
        <v>0</v>
      </c>
      <c r="G429" t="str">
        <f>IF(A429="","",男子申込一覧表!BW29)</f>
        <v/>
      </c>
      <c r="H429" t="str">
        <f>IF(A429="","",男子申込一覧表!BL29)</f>
        <v/>
      </c>
    </row>
    <row r="430" spans="1:8" x14ac:dyDescent="0.15">
      <c r="A430" t="str">
        <f>IF(男子申込一覧表!P30="","",男子申込一覧表!AQ30)</f>
        <v/>
      </c>
      <c r="B430" t="str">
        <f>IF(A430="","",男子申込一覧表!BS30)</f>
        <v/>
      </c>
      <c r="C430" t="str">
        <f>IF(A430="","",男子申込一覧表!BT30)</f>
        <v/>
      </c>
      <c r="D430" t="str">
        <f>IF(A430="","",男子申込一覧表!AW30)</f>
        <v/>
      </c>
      <c r="E430" t="str">
        <f>IF(A430="","",男子申込一覧表!BH30)</f>
        <v/>
      </c>
      <c r="F430" s="86">
        <v>0</v>
      </c>
      <c r="G430" t="str">
        <f>IF(A430="","",男子申込一覧表!BW30)</f>
        <v/>
      </c>
      <c r="H430" t="str">
        <f>IF(A430="","",男子申込一覧表!BL30)</f>
        <v/>
      </c>
    </row>
    <row r="431" spans="1:8" x14ac:dyDescent="0.15">
      <c r="A431" t="str">
        <f>IF(男子申込一覧表!P31="","",男子申込一覧表!AQ31)</f>
        <v/>
      </c>
      <c r="B431" t="str">
        <f>IF(A431="","",男子申込一覧表!BS31)</f>
        <v/>
      </c>
      <c r="C431" t="str">
        <f>IF(A431="","",男子申込一覧表!BT31)</f>
        <v/>
      </c>
      <c r="D431" t="str">
        <f>IF(A431="","",男子申込一覧表!AW31)</f>
        <v/>
      </c>
      <c r="E431" t="str">
        <f>IF(A431="","",男子申込一覧表!BH31)</f>
        <v/>
      </c>
      <c r="F431" s="86">
        <v>0</v>
      </c>
      <c r="G431" t="str">
        <f>IF(A431="","",男子申込一覧表!BW31)</f>
        <v/>
      </c>
      <c r="H431" t="str">
        <f>IF(A431="","",男子申込一覧表!BL31)</f>
        <v/>
      </c>
    </row>
    <row r="432" spans="1:8" x14ac:dyDescent="0.15">
      <c r="A432" t="str">
        <f>IF(男子申込一覧表!P32="","",男子申込一覧表!AQ32)</f>
        <v/>
      </c>
      <c r="B432" t="str">
        <f>IF(A432="","",男子申込一覧表!BS32)</f>
        <v/>
      </c>
      <c r="C432" t="str">
        <f>IF(A432="","",男子申込一覧表!BT32)</f>
        <v/>
      </c>
      <c r="D432" t="str">
        <f>IF(A432="","",男子申込一覧表!AW32)</f>
        <v/>
      </c>
      <c r="E432" t="str">
        <f>IF(A432="","",男子申込一覧表!BH32)</f>
        <v/>
      </c>
      <c r="F432" s="86">
        <v>0</v>
      </c>
      <c r="G432" t="str">
        <f>IF(A432="","",男子申込一覧表!BW32)</f>
        <v/>
      </c>
      <c r="H432" t="str">
        <f>IF(A432="","",男子申込一覧表!BL32)</f>
        <v/>
      </c>
    </row>
    <row r="433" spans="1:8" x14ac:dyDescent="0.15">
      <c r="A433" t="str">
        <f>IF(男子申込一覧表!P33="","",男子申込一覧表!AQ33)</f>
        <v/>
      </c>
      <c r="B433" t="str">
        <f>IF(A433="","",男子申込一覧表!BS33)</f>
        <v/>
      </c>
      <c r="C433" t="str">
        <f>IF(A433="","",男子申込一覧表!BT33)</f>
        <v/>
      </c>
      <c r="D433" t="str">
        <f>IF(A433="","",男子申込一覧表!AW33)</f>
        <v/>
      </c>
      <c r="E433" t="str">
        <f>IF(A433="","",男子申込一覧表!BH33)</f>
        <v/>
      </c>
      <c r="F433" s="86">
        <v>0</v>
      </c>
      <c r="G433" t="str">
        <f>IF(A433="","",男子申込一覧表!BW33)</f>
        <v/>
      </c>
      <c r="H433" t="str">
        <f>IF(A433="","",男子申込一覧表!BL33)</f>
        <v/>
      </c>
    </row>
    <row r="434" spans="1:8" x14ac:dyDescent="0.15">
      <c r="A434" t="str">
        <f>IF(男子申込一覧表!P34="","",男子申込一覧表!AQ34)</f>
        <v/>
      </c>
      <c r="B434" t="str">
        <f>IF(A434="","",男子申込一覧表!BS34)</f>
        <v/>
      </c>
      <c r="C434" t="str">
        <f>IF(A434="","",男子申込一覧表!BT34)</f>
        <v/>
      </c>
      <c r="D434" t="str">
        <f>IF(A434="","",男子申込一覧表!AW34)</f>
        <v/>
      </c>
      <c r="E434" t="str">
        <f>IF(A434="","",男子申込一覧表!BH34)</f>
        <v/>
      </c>
      <c r="F434" s="86">
        <v>0</v>
      </c>
      <c r="G434" t="str">
        <f>IF(A434="","",男子申込一覧表!BW34)</f>
        <v/>
      </c>
      <c r="H434" t="str">
        <f>IF(A434="","",男子申込一覧表!BL34)</f>
        <v/>
      </c>
    </row>
    <row r="435" spans="1:8" x14ac:dyDescent="0.15">
      <c r="A435" t="str">
        <f>IF(男子申込一覧表!P35="","",男子申込一覧表!AQ35)</f>
        <v/>
      </c>
      <c r="B435" t="str">
        <f>IF(A435="","",男子申込一覧表!BS35)</f>
        <v/>
      </c>
      <c r="C435" t="str">
        <f>IF(A435="","",男子申込一覧表!BT35)</f>
        <v/>
      </c>
      <c r="D435" t="str">
        <f>IF(A435="","",男子申込一覧表!AW35)</f>
        <v/>
      </c>
      <c r="E435" t="str">
        <f>IF(A435="","",男子申込一覧表!BH35)</f>
        <v/>
      </c>
      <c r="F435" s="86">
        <v>0</v>
      </c>
      <c r="G435" t="str">
        <f>IF(A435="","",男子申込一覧表!BW35)</f>
        <v/>
      </c>
      <c r="H435" t="str">
        <f>IF(A435="","",男子申込一覧表!BL35)</f>
        <v/>
      </c>
    </row>
    <row r="436" spans="1:8" x14ac:dyDescent="0.15">
      <c r="A436" t="str">
        <f>IF(男子申込一覧表!P36="","",男子申込一覧表!AQ36)</f>
        <v/>
      </c>
      <c r="B436" t="str">
        <f>IF(A436="","",男子申込一覧表!BS36)</f>
        <v/>
      </c>
      <c r="C436" t="str">
        <f>IF(A436="","",男子申込一覧表!BT36)</f>
        <v/>
      </c>
      <c r="D436" t="str">
        <f>IF(A436="","",男子申込一覧表!AW36)</f>
        <v/>
      </c>
      <c r="E436" t="str">
        <f>IF(A436="","",男子申込一覧表!BH36)</f>
        <v/>
      </c>
      <c r="F436" s="86">
        <v>0</v>
      </c>
      <c r="G436" t="str">
        <f>IF(A436="","",男子申込一覧表!BW36)</f>
        <v/>
      </c>
      <c r="H436" t="str">
        <f>IF(A436="","",男子申込一覧表!BL36)</f>
        <v/>
      </c>
    </row>
    <row r="437" spans="1:8" x14ac:dyDescent="0.15">
      <c r="A437" t="str">
        <f>IF(男子申込一覧表!P37="","",男子申込一覧表!AQ37)</f>
        <v/>
      </c>
      <c r="B437" t="str">
        <f>IF(A437="","",男子申込一覧表!BS37)</f>
        <v/>
      </c>
      <c r="C437" t="str">
        <f>IF(A437="","",男子申込一覧表!BT37)</f>
        <v/>
      </c>
      <c r="D437" t="str">
        <f>IF(A437="","",男子申込一覧表!AW37)</f>
        <v/>
      </c>
      <c r="E437" t="str">
        <f>IF(A437="","",男子申込一覧表!BH37)</f>
        <v/>
      </c>
      <c r="F437" s="86">
        <v>0</v>
      </c>
      <c r="G437" t="str">
        <f>IF(A437="","",男子申込一覧表!BW37)</f>
        <v/>
      </c>
      <c r="H437" t="str">
        <f>IF(A437="","",男子申込一覧表!BL37)</f>
        <v/>
      </c>
    </row>
    <row r="438" spans="1:8" x14ac:dyDescent="0.15">
      <c r="A438" t="str">
        <f>IF(男子申込一覧表!P38="","",男子申込一覧表!AQ38)</f>
        <v/>
      </c>
      <c r="B438" t="str">
        <f>IF(A438="","",男子申込一覧表!BS38)</f>
        <v/>
      </c>
      <c r="C438" t="str">
        <f>IF(A438="","",男子申込一覧表!BT38)</f>
        <v/>
      </c>
      <c r="D438" t="str">
        <f>IF(A438="","",男子申込一覧表!AW38)</f>
        <v/>
      </c>
      <c r="E438" t="str">
        <f>IF(A438="","",男子申込一覧表!BH38)</f>
        <v/>
      </c>
      <c r="F438" s="86">
        <v>0</v>
      </c>
      <c r="G438" t="str">
        <f>IF(A438="","",男子申込一覧表!BW38)</f>
        <v/>
      </c>
      <c r="H438" t="str">
        <f>IF(A438="","",男子申込一覧表!BL38)</f>
        <v/>
      </c>
    </row>
    <row r="439" spans="1:8" x14ac:dyDescent="0.15">
      <c r="A439" t="str">
        <f>IF(男子申込一覧表!P39="","",男子申込一覧表!AQ39)</f>
        <v/>
      </c>
      <c r="B439" t="str">
        <f>IF(A439="","",男子申込一覧表!BS39)</f>
        <v/>
      </c>
      <c r="C439" t="str">
        <f>IF(A439="","",男子申込一覧表!BT39)</f>
        <v/>
      </c>
      <c r="D439" t="str">
        <f>IF(A439="","",男子申込一覧表!AW39)</f>
        <v/>
      </c>
      <c r="E439" t="str">
        <f>IF(A439="","",男子申込一覧表!BH39)</f>
        <v/>
      </c>
      <c r="F439" s="86">
        <v>0</v>
      </c>
      <c r="G439" t="str">
        <f>IF(A439="","",男子申込一覧表!BW39)</f>
        <v/>
      </c>
      <c r="H439" t="str">
        <f>IF(A439="","",男子申込一覧表!BL39)</f>
        <v/>
      </c>
    </row>
    <row r="440" spans="1:8" x14ac:dyDescent="0.15">
      <c r="A440" t="str">
        <f>IF(男子申込一覧表!P40="","",男子申込一覧表!AQ40)</f>
        <v/>
      </c>
      <c r="B440" t="str">
        <f>IF(A440="","",男子申込一覧表!BS40)</f>
        <v/>
      </c>
      <c r="C440" t="str">
        <f>IF(A440="","",男子申込一覧表!BT40)</f>
        <v/>
      </c>
      <c r="D440" t="str">
        <f>IF(A440="","",男子申込一覧表!AW40)</f>
        <v/>
      </c>
      <c r="E440" t="str">
        <f>IF(A440="","",男子申込一覧表!BH40)</f>
        <v/>
      </c>
      <c r="F440" s="86">
        <v>0</v>
      </c>
      <c r="G440" t="str">
        <f>IF(A440="","",男子申込一覧表!BW40)</f>
        <v/>
      </c>
      <c r="H440" t="str">
        <f>IF(A440="","",男子申込一覧表!BL40)</f>
        <v/>
      </c>
    </row>
    <row r="441" spans="1:8" x14ac:dyDescent="0.15">
      <c r="A441" t="str">
        <f>IF(男子申込一覧表!P41="","",男子申込一覧表!AQ41)</f>
        <v/>
      </c>
      <c r="B441" t="str">
        <f>IF(A441="","",男子申込一覧表!BS41)</f>
        <v/>
      </c>
      <c r="C441" t="str">
        <f>IF(A441="","",男子申込一覧表!BT41)</f>
        <v/>
      </c>
      <c r="D441" t="str">
        <f>IF(A441="","",男子申込一覧表!AW41)</f>
        <v/>
      </c>
      <c r="E441" t="str">
        <f>IF(A441="","",男子申込一覧表!BH41)</f>
        <v/>
      </c>
      <c r="F441" s="86">
        <v>0</v>
      </c>
      <c r="G441" t="str">
        <f>IF(A441="","",男子申込一覧表!BW41)</f>
        <v/>
      </c>
      <c r="H441" t="str">
        <f>IF(A441="","",男子申込一覧表!BL41)</f>
        <v/>
      </c>
    </row>
    <row r="442" spans="1:8" x14ac:dyDescent="0.15">
      <c r="A442" t="str">
        <f>IF(男子申込一覧表!P42="","",男子申込一覧表!AQ42)</f>
        <v/>
      </c>
      <c r="B442" t="str">
        <f>IF(A442="","",男子申込一覧表!BS42)</f>
        <v/>
      </c>
      <c r="C442" t="str">
        <f>IF(A442="","",男子申込一覧表!BT42)</f>
        <v/>
      </c>
      <c r="D442" t="str">
        <f>IF(A442="","",男子申込一覧表!AW42)</f>
        <v/>
      </c>
      <c r="E442" t="str">
        <f>IF(A442="","",男子申込一覧表!BH42)</f>
        <v/>
      </c>
      <c r="F442" s="86">
        <v>0</v>
      </c>
      <c r="G442" t="str">
        <f>IF(A442="","",男子申込一覧表!BW42)</f>
        <v/>
      </c>
      <c r="H442" t="str">
        <f>IF(A442="","",男子申込一覧表!BL42)</f>
        <v/>
      </c>
    </row>
    <row r="443" spans="1:8" x14ac:dyDescent="0.15">
      <c r="A443" t="str">
        <f>IF(男子申込一覧表!P43="","",男子申込一覧表!AQ43)</f>
        <v/>
      </c>
      <c r="B443" t="str">
        <f>IF(A443="","",男子申込一覧表!BS43)</f>
        <v/>
      </c>
      <c r="C443" t="str">
        <f>IF(A443="","",男子申込一覧表!BT43)</f>
        <v/>
      </c>
      <c r="D443" t="str">
        <f>IF(A443="","",男子申込一覧表!AW43)</f>
        <v/>
      </c>
      <c r="E443" t="str">
        <f>IF(A443="","",男子申込一覧表!BH43)</f>
        <v/>
      </c>
      <c r="F443" s="86">
        <v>0</v>
      </c>
      <c r="G443" t="str">
        <f>IF(A443="","",男子申込一覧表!BW43)</f>
        <v/>
      </c>
      <c r="H443" t="str">
        <f>IF(A443="","",男子申込一覧表!BL43)</f>
        <v/>
      </c>
    </row>
    <row r="444" spans="1:8" x14ac:dyDescent="0.15">
      <c r="A444" t="str">
        <f>IF(男子申込一覧表!P44="","",男子申込一覧表!AQ44)</f>
        <v/>
      </c>
      <c r="B444" t="str">
        <f>IF(A444="","",男子申込一覧表!BS44)</f>
        <v/>
      </c>
      <c r="C444" t="str">
        <f>IF(A444="","",男子申込一覧表!BT44)</f>
        <v/>
      </c>
      <c r="D444" t="str">
        <f>IF(A444="","",男子申込一覧表!AW44)</f>
        <v/>
      </c>
      <c r="E444" t="str">
        <f>IF(A444="","",男子申込一覧表!BH44)</f>
        <v/>
      </c>
      <c r="F444" s="86">
        <v>0</v>
      </c>
      <c r="G444" t="str">
        <f>IF(A444="","",男子申込一覧表!BW44)</f>
        <v/>
      </c>
      <c r="H444" t="str">
        <f>IF(A444="","",男子申込一覧表!BL44)</f>
        <v/>
      </c>
    </row>
    <row r="445" spans="1:8" x14ac:dyDescent="0.15">
      <c r="A445" t="str">
        <f>IF(男子申込一覧表!P45="","",男子申込一覧表!AQ45)</f>
        <v/>
      </c>
      <c r="B445" t="str">
        <f>IF(A445="","",男子申込一覧表!BS45)</f>
        <v/>
      </c>
      <c r="C445" t="str">
        <f>IF(A445="","",男子申込一覧表!BT45)</f>
        <v/>
      </c>
      <c r="D445" t="str">
        <f>IF(A445="","",男子申込一覧表!AW45)</f>
        <v/>
      </c>
      <c r="E445" t="str">
        <f>IF(A445="","",男子申込一覧表!BH45)</f>
        <v/>
      </c>
      <c r="F445" s="86">
        <v>0</v>
      </c>
      <c r="G445" t="str">
        <f>IF(A445="","",男子申込一覧表!BW45)</f>
        <v/>
      </c>
      <c r="H445" t="str">
        <f>IF(A445="","",男子申込一覧表!BL45)</f>
        <v/>
      </c>
    </row>
    <row r="446" spans="1:8" x14ac:dyDescent="0.15">
      <c r="A446" t="str">
        <f>IF(男子申込一覧表!P46="","",男子申込一覧表!AQ46)</f>
        <v/>
      </c>
      <c r="B446" t="str">
        <f>IF(A446="","",男子申込一覧表!BS46)</f>
        <v/>
      </c>
      <c r="C446" t="str">
        <f>IF(A446="","",男子申込一覧表!BT46)</f>
        <v/>
      </c>
      <c r="D446" t="str">
        <f>IF(A446="","",男子申込一覧表!AW46)</f>
        <v/>
      </c>
      <c r="E446" t="str">
        <f>IF(A446="","",男子申込一覧表!BH46)</f>
        <v/>
      </c>
      <c r="F446" s="86">
        <v>0</v>
      </c>
      <c r="G446" t="str">
        <f>IF(A446="","",男子申込一覧表!BW46)</f>
        <v/>
      </c>
      <c r="H446" t="str">
        <f>IF(A446="","",男子申込一覧表!BL46)</f>
        <v/>
      </c>
    </row>
    <row r="447" spans="1:8" x14ac:dyDescent="0.15">
      <c r="A447" t="str">
        <f>IF(男子申込一覧表!P47="","",男子申込一覧表!AQ47)</f>
        <v/>
      </c>
      <c r="B447" t="str">
        <f>IF(A447="","",男子申込一覧表!BS47)</f>
        <v/>
      </c>
      <c r="C447" t="str">
        <f>IF(A447="","",男子申込一覧表!BT47)</f>
        <v/>
      </c>
      <c r="D447" t="str">
        <f>IF(A447="","",男子申込一覧表!AW47)</f>
        <v/>
      </c>
      <c r="E447" t="str">
        <f>IF(A447="","",男子申込一覧表!BH47)</f>
        <v/>
      </c>
      <c r="F447" s="86">
        <v>0</v>
      </c>
      <c r="G447" t="str">
        <f>IF(A447="","",男子申込一覧表!BW47)</f>
        <v/>
      </c>
      <c r="H447" t="str">
        <f>IF(A447="","",男子申込一覧表!BL47)</f>
        <v/>
      </c>
    </row>
    <row r="448" spans="1:8" x14ac:dyDescent="0.15">
      <c r="A448" t="str">
        <f>IF(男子申込一覧表!P48="","",男子申込一覧表!AQ48)</f>
        <v/>
      </c>
      <c r="B448" t="str">
        <f>IF(A448="","",男子申込一覧表!BS48)</f>
        <v/>
      </c>
      <c r="C448" t="str">
        <f>IF(A448="","",男子申込一覧表!BT48)</f>
        <v/>
      </c>
      <c r="D448" t="str">
        <f>IF(A448="","",男子申込一覧表!AW48)</f>
        <v/>
      </c>
      <c r="E448" t="str">
        <f>IF(A448="","",男子申込一覧表!BH48)</f>
        <v/>
      </c>
      <c r="F448" s="86">
        <v>0</v>
      </c>
      <c r="G448" t="str">
        <f>IF(A448="","",男子申込一覧表!BW48)</f>
        <v/>
      </c>
      <c r="H448" t="str">
        <f>IF(A448="","",男子申込一覧表!BL48)</f>
        <v/>
      </c>
    </row>
    <row r="449" spans="1:8" x14ac:dyDescent="0.15">
      <c r="A449" t="str">
        <f>IF(男子申込一覧表!P49="","",男子申込一覧表!AQ49)</f>
        <v/>
      </c>
      <c r="B449" t="str">
        <f>IF(A449="","",男子申込一覧表!BS49)</f>
        <v/>
      </c>
      <c r="C449" t="str">
        <f>IF(A449="","",男子申込一覧表!BT49)</f>
        <v/>
      </c>
      <c r="D449" t="str">
        <f>IF(A449="","",男子申込一覧表!AW49)</f>
        <v/>
      </c>
      <c r="E449" t="str">
        <f>IF(A449="","",男子申込一覧表!BH49)</f>
        <v/>
      </c>
      <c r="F449" s="86">
        <v>0</v>
      </c>
      <c r="G449" t="str">
        <f>IF(A449="","",男子申込一覧表!BW49)</f>
        <v/>
      </c>
      <c r="H449" t="str">
        <f>IF(A449="","",男子申込一覧表!BL49)</f>
        <v/>
      </c>
    </row>
    <row r="450" spans="1:8" x14ac:dyDescent="0.15">
      <c r="A450" t="str">
        <f>IF(男子申込一覧表!P50="","",男子申込一覧表!AQ50)</f>
        <v/>
      </c>
      <c r="B450" t="str">
        <f>IF(A450="","",男子申込一覧表!BS50)</f>
        <v/>
      </c>
      <c r="C450" t="str">
        <f>IF(A450="","",男子申込一覧表!BT50)</f>
        <v/>
      </c>
      <c r="D450" t="str">
        <f>IF(A450="","",男子申込一覧表!AW50)</f>
        <v/>
      </c>
      <c r="E450" t="str">
        <f>IF(A450="","",男子申込一覧表!BH50)</f>
        <v/>
      </c>
      <c r="F450" s="86">
        <v>0</v>
      </c>
      <c r="G450" t="str">
        <f>IF(A450="","",男子申込一覧表!BW50)</f>
        <v/>
      </c>
      <c r="H450" t="str">
        <f>IF(A450="","",男子申込一覧表!BL50)</f>
        <v/>
      </c>
    </row>
    <row r="451" spans="1:8" x14ac:dyDescent="0.15">
      <c r="A451" t="str">
        <f>IF(男子申込一覧表!P51="","",男子申込一覧表!AQ51)</f>
        <v/>
      </c>
      <c r="B451" t="str">
        <f>IF(A451="","",男子申込一覧表!BS51)</f>
        <v/>
      </c>
      <c r="C451" t="str">
        <f>IF(A451="","",男子申込一覧表!BT51)</f>
        <v/>
      </c>
      <c r="D451" t="str">
        <f>IF(A451="","",男子申込一覧表!AW51)</f>
        <v/>
      </c>
      <c r="E451" t="str">
        <f>IF(A451="","",男子申込一覧表!BH51)</f>
        <v/>
      </c>
      <c r="F451" s="86">
        <v>0</v>
      </c>
      <c r="G451" t="str">
        <f>IF(A451="","",男子申込一覧表!BW51)</f>
        <v/>
      </c>
      <c r="H451" t="str">
        <f>IF(A451="","",男子申込一覧表!BL51)</f>
        <v/>
      </c>
    </row>
    <row r="452" spans="1:8" x14ac:dyDescent="0.15">
      <c r="A452" t="str">
        <f>IF(男子申込一覧表!P52="","",男子申込一覧表!AQ52)</f>
        <v/>
      </c>
      <c r="B452" t="str">
        <f>IF(A452="","",男子申込一覧表!BS52)</f>
        <v/>
      </c>
      <c r="C452" t="str">
        <f>IF(A452="","",男子申込一覧表!BT52)</f>
        <v/>
      </c>
      <c r="D452" t="str">
        <f>IF(A452="","",男子申込一覧表!AW52)</f>
        <v/>
      </c>
      <c r="E452" t="str">
        <f>IF(A452="","",男子申込一覧表!BH52)</f>
        <v/>
      </c>
      <c r="F452" s="86">
        <v>0</v>
      </c>
      <c r="G452" t="str">
        <f>IF(A452="","",男子申込一覧表!BW52)</f>
        <v/>
      </c>
      <c r="H452" t="str">
        <f>IF(A452="","",男子申込一覧表!BL52)</f>
        <v/>
      </c>
    </row>
    <row r="453" spans="1:8" x14ac:dyDescent="0.15">
      <c r="A453" t="str">
        <f>IF(男子申込一覧表!P53="","",男子申込一覧表!AQ53)</f>
        <v/>
      </c>
      <c r="B453" t="str">
        <f>IF(A453="","",男子申込一覧表!BS53)</f>
        <v/>
      </c>
      <c r="C453" t="str">
        <f>IF(A453="","",男子申込一覧表!BT53)</f>
        <v/>
      </c>
      <c r="D453" t="str">
        <f>IF(A453="","",男子申込一覧表!AW53)</f>
        <v/>
      </c>
      <c r="E453" t="str">
        <f>IF(A453="","",男子申込一覧表!BH53)</f>
        <v/>
      </c>
      <c r="F453" s="86">
        <v>0</v>
      </c>
      <c r="G453" t="str">
        <f>IF(A453="","",男子申込一覧表!BW53)</f>
        <v/>
      </c>
      <c r="H453" t="str">
        <f>IF(A453="","",男子申込一覧表!BL53)</f>
        <v/>
      </c>
    </row>
    <row r="454" spans="1:8" x14ac:dyDescent="0.15">
      <c r="A454" t="str">
        <f>IF(男子申込一覧表!P54="","",男子申込一覧表!AQ54)</f>
        <v/>
      </c>
      <c r="B454" t="str">
        <f>IF(A454="","",男子申込一覧表!BS54)</f>
        <v/>
      </c>
      <c r="C454" t="str">
        <f>IF(A454="","",男子申込一覧表!BT54)</f>
        <v/>
      </c>
      <c r="D454" t="str">
        <f>IF(A454="","",男子申込一覧表!AW54)</f>
        <v/>
      </c>
      <c r="E454" t="str">
        <f>IF(A454="","",男子申込一覧表!BH54)</f>
        <v/>
      </c>
      <c r="F454" s="86">
        <v>0</v>
      </c>
      <c r="G454" t="str">
        <f>IF(A454="","",男子申込一覧表!BW54)</f>
        <v/>
      </c>
      <c r="H454" t="str">
        <f>IF(A454="","",男子申込一覧表!BL54)</f>
        <v/>
      </c>
    </row>
    <row r="455" spans="1:8" x14ac:dyDescent="0.15">
      <c r="A455" s="79" t="str">
        <f>IF(男子申込一覧表!P105="","",男子申込一覧表!AQ105)</f>
        <v/>
      </c>
      <c r="B455" s="79" t="str">
        <f>IF(A455="","",男子申込一覧表!BS105)</f>
        <v/>
      </c>
      <c r="C455" s="79" t="str">
        <f>IF(A455="","",男子申込一覧表!BT105)</f>
        <v/>
      </c>
      <c r="D455" s="79" t="str">
        <f>IF(A455="","",男子申込一覧表!AW105)</f>
        <v/>
      </c>
      <c r="E455" s="79" t="str">
        <f>IF(A455="","",男子申込一覧表!BH105)</f>
        <v/>
      </c>
      <c r="F455" s="87">
        <v>0</v>
      </c>
      <c r="G455" s="79" t="str">
        <f>IF(A455="","",男子申込一覧表!BW105)</f>
        <v/>
      </c>
      <c r="H455" s="79" t="str">
        <f>IF(A455="","",男子申込一覧表!BL105)</f>
        <v/>
      </c>
    </row>
    <row r="456" spans="1:8" x14ac:dyDescent="0.15">
      <c r="B456" t="str">
        <f>IF(A456="","",男子申込一覧表!BP258)</f>
        <v/>
      </c>
      <c r="C456" t="str">
        <f>IF(A456="","",男子申込一覧表!BQ258)</f>
        <v/>
      </c>
      <c r="D456" t="str">
        <f>IF(A456="","",男子申込一覧表!AW258)</f>
        <v/>
      </c>
      <c r="E456" t="str">
        <f>IF(A456="","",男子申込一覧表!BH258)</f>
        <v/>
      </c>
      <c r="F456" s="86"/>
      <c r="G456" t="str">
        <f>IF(A456="","",男子申込一覧表!BV258)</f>
        <v/>
      </c>
      <c r="H456" t="str">
        <f>IF(A456="","",男子申込一覧表!BK258)</f>
        <v/>
      </c>
    </row>
    <row r="457" spans="1:8" x14ac:dyDescent="0.15">
      <c r="A457" s="79"/>
      <c r="B457" s="79" t="str">
        <f>IF(A457="","",男子申込一覧表!BP259)</f>
        <v/>
      </c>
      <c r="C457" s="79" t="str">
        <f>IF(A457="","",男子申込一覧表!BQ259)</f>
        <v/>
      </c>
      <c r="D457" s="79" t="str">
        <f>IF(A457="","",男子申込一覧表!AW259)</f>
        <v/>
      </c>
      <c r="E457" s="79" t="str">
        <f>IF(A457="","",男子申込一覧表!BH259)</f>
        <v/>
      </c>
      <c r="F457" s="87"/>
      <c r="G457" s="79" t="str">
        <f>IF(A457="","",男子申込一覧表!BV259)</f>
        <v/>
      </c>
      <c r="H457" s="79" t="str">
        <f>IF(A457="","",男子申込一覧表!BK259)</f>
        <v/>
      </c>
    </row>
    <row r="458" spans="1:8" x14ac:dyDescent="0.15">
      <c r="A458" t="str">
        <f>IF(男子申込一覧表!P108="","",男子申込一覧表!AQ108)</f>
        <v/>
      </c>
      <c r="B458" t="str">
        <f>IF(A458="","",男子申込一覧表!BS108)</f>
        <v/>
      </c>
      <c r="C458" t="str">
        <f>IF(A458="","",男子申込一覧表!BT108)</f>
        <v/>
      </c>
      <c r="D458" t="str">
        <f>IF(A458="","",男子申込一覧表!AW108)</f>
        <v/>
      </c>
      <c r="E458" t="str">
        <f>IF(A458="","",男子申込一覧表!BH108)</f>
        <v/>
      </c>
      <c r="F458" s="86">
        <v>5</v>
      </c>
      <c r="G458" t="str">
        <f>IF(A458="","",男子申込一覧表!BW108)</f>
        <v/>
      </c>
      <c r="H458" t="str">
        <f>IF(A458="","",男子申込一覧表!BL108)</f>
        <v/>
      </c>
    </row>
    <row r="459" spans="1:8" x14ac:dyDescent="0.15">
      <c r="A459" t="str">
        <f>IF(男子申込一覧表!P109="","",男子申込一覧表!AQ109)</f>
        <v/>
      </c>
      <c r="B459" t="str">
        <f>IF(A459="","",男子申込一覧表!BS109)</f>
        <v/>
      </c>
      <c r="C459" t="str">
        <f>IF(A459="","",男子申込一覧表!BT109)</f>
        <v/>
      </c>
      <c r="D459" t="str">
        <f>IF(A459="","",男子申込一覧表!AW109)</f>
        <v/>
      </c>
      <c r="E459" t="str">
        <f>IF(A459="","",男子申込一覧表!BH109)</f>
        <v/>
      </c>
      <c r="F459" s="86">
        <v>5</v>
      </c>
      <c r="G459" t="str">
        <f>IF(A459="","",男子申込一覧表!BW109)</f>
        <v/>
      </c>
      <c r="H459" t="str">
        <f>IF(A459="","",男子申込一覧表!BL109)</f>
        <v/>
      </c>
    </row>
    <row r="460" spans="1:8" x14ac:dyDescent="0.15">
      <c r="A460" t="str">
        <f>IF(男子申込一覧表!P110="","",男子申込一覧表!AQ110)</f>
        <v/>
      </c>
      <c r="B460" t="str">
        <f>IF(A460="","",男子申込一覧表!BS110)</f>
        <v/>
      </c>
      <c r="C460" t="str">
        <f>IF(A460="","",男子申込一覧表!BT110)</f>
        <v/>
      </c>
      <c r="D460" t="str">
        <f>IF(A460="","",男子申込一覧表!AW110)</f>
        <v/>
      </c>
      <c r="E460" t="str">
        <f>IF(A460="","",男子申込一覧表!BH110)</f>
        <v/>
      </c>
      <c r="F460" s="86">
        <v>5</v>
      </c>
      <c r="G460" t="str">
        <f>IF(A460="","",男子申込一覧表!BW110)</f>
        <v/>
      </c>
      <c r="H460" t="str">
        <f>IF(A460="","",男子申込一覧表!BL110)</f>
        <v/>
      </c>
    </row>
    <row r="461" spans="1:8" x14ac:dyDescent="0.15">
      <c r="A461" t="str">
        <f>IF(男子申込一覧表!P111="","",男子申込一覧表!AQ111)</f>
        <v/>
      </c>
      <c r="B461" t="str">
        <f>IF(A461="","",男子申込一覧表!BS111)</f>
        <v/>
      </c>
      <c r="C461" t="str">
        <f>IF(A461="","",男子申込一覧表!BT111)</f>
        <v/>
      </c>
      <c r="D461" t="str">
        <f>IF(A461="","",男子申込一覧表!AW111)</f>
        <v/>
      </c>
      <c r="E461" t="str">
        <f>IF(A461="","",男子申込一覧表!BH111)</f>
        <v/>
      </c>
      <c r="F461" s="86">
        <v>5</v>
      </c>
      <c r="G461" t="str">
        <f>IF(A461="","",男子申込一覧表!BW111)</f>
        <v/>
      </c>
      <c r="H461" t="str">
        <f>IF(A461="","",男子申込一覧表!BL111)</f>
        <v/>
      </c>
    </row>
    <row r="462" spans="1:8" x14ac:dyDescent="0.15">
      <c r="A462" t="str">
        <f>IF(男子申込一覧表!P112="","",男子申込一覧表!AQ112)</f>
        <v/>
      </c>
      <c r="B462" t="str">
        <f>IF(A462="","",男子申込一覧表!BS112)</f>
        <v/>
      </c>
      <c r="C462" t="str">
        <f>IF(A462="","",男子申込一覧表!BT112)</f>
        <v/>
      </c>
      <c r="D462" t="str">
        <f>IF(A462="","",男子申込一覧表!AW112)</f>
        <v/>
      </c>
      <c r="E462" t="str">
        <f>IF(A462="","",男子申込一覧表!BH112)</f>
        <v/>
      </c>
      <c r="F462" s="86">
        <v>5</v>
      </c>
      <c r="G462" t="str">
        <f>IF(A462="","",男子申込一覧表!BW112)</f>
        <v/>
      </c>
      <c r="H462" t="str">
        <f>IF(A462="","",男子申込一覧表!BL112)</f>
        <v/>
      </c>
    </row>
    <row r="463" spans="1:8" x14ac:dyDescent="0.15">
      <c r="A463" t="str">
        <f>IF(男子申込一覧表!P113="","",男子申込一覧表!AQ113)</f>
        <v/>
      </c>
      <c r="B463" t="str">
        <f>IF(A463="","",男子申込一覧表!BS113)</f>
        <v/>
      </c>
      <c r="C463" t="str">
        <f>IF(A463="","",男子申込一覧表!BT113)</f>
        <v/>
      </c>
      <c r="D463" t="str">
        <f>IF(A463="","",男子申込一覧表!AW113)</f>
        <v/>
      </c>
      <c r="E463" t="str">
        <f>IF(A463="","",男子申込一覧表!BH113)</f>
        <v/>
      </c>
      <c r="F463" s="86">
        <v>5</v>
      </c>
      <c r="G463" t="str">
        <f>IF(A463="","",男子申込一覧表!BW113)</f>
        <v/>
      </c>
      <c r="H463" t="str">
        <f>IF(A463="","",男子申込一覧表!BL113)</f>
        <v/>
      </c>
    </row>
    <row r="464" spans="1:8" x14ac:dyDescent="0.15">
      <c r="A464" t="str">
        <f>IF(男子申込一覧表!P114="","",男子申込一覧表!AQ114)</f>
        <v/>
      </c>
      <c r="B464" t="str">
        <f>IF(A464="","",男子申込一覧表!BS114)</f>
        <v/>
      </c>
      <c r="C464" t="str">
        <f>IF(A464="","",男子申込一覧表!BT114)</f>
        <v/>
      </c>
      <c r="D464" t="str">
        <f>IF(A464="","",男子申込一覧表!AW114)</f>
        <v/>
      </c>
      <c r="E464" t="str">
        <f>IF(A464="","",男子申込一覧表!BH114)</f>
        <v/>
      </c>
      <c r="F464" s="86">
        <v>5</v>
      </c>
      <c r="G464" t="str">
        <f>IF(A464="","",男子申込一覧表!BW114)</f>
        <v/>
      </c>
      <c r="H464" t="str">
        <f>IF(A464="","",男子申込一覧表!BL114)</f>
        <v/>
      </c>
    </row>
    <row r="465" spans="1:8" x14ac:dyDescent="0.15">
      <c r="A465" t="str">
        <f>IF(男子申込一覧表!P115="","",男子申込一覧表!AQ115)</f>
        <v/>
      </c>
      <c r="B465" t="str">
        <f>IF(A465="","",男子申込一覧表!BS115)</f>
        <v/>
      </c>
      <c r="C465" t="str">
        <f>IF(A465="","",男子申込一覧表!BT115)</f>
        <v/>
      </c>
      <c r="D465" t="str">
        <f>IF(A465="","",男子申込一覧表!AW115)</f>
        <v/>
      </c>
      <c r="E465" t="str">
        <f>IF(A465="","",男子申込一覧表!BH115)</f>
        <v/>
      </c>
      <c r="F465" s="86">
        <v>5</v>
      </c>
      <c r="G465" t="str">
        <f>IF(A465="","",男子申込一覧表!BW115)</f>
        <v/>
      </c>
      <c r="H465" t="str">
        <f>IF(A465="","",男子申込一覧表!BL115)</f>
        <v/>
      </c>
    </row>
    <row r="466" spans="1:8" x14ac:dyDescent="0.15">
      <c r="A466" t="str">
        <f>IF(男子申込一覧表!P116="","",男子申込一覧表!AQ116)</f>
        <v/>
      </c>
      <c r="B466" t="str">
        <f>IF(A466="","",男子申込一覧表!BS116)</f>
        <v/>
      </c>
      <c r="C466" t="str">
        <f>IF(A466="","",男子申込一覧表!BT116)</f>
        <v/>
      </c>
      <c r="D466" t="str">
        <f>IF(A466="","",男子申込一覧表!AW116)</f>
        <v/>
      </c>
      <c r="E466" t="str">
        <f>IF(A466="","",男子申込一覧表!BH116)</f>
        <v/>
      </c>
      <c r="F466" s="86">
        <v>5</v>
      </c>
      <c r="G466" t="str">
        <f>IF(A466="","",男子申込一覧表!BW116)</f>
        <v/>
      </c>
      <c r="H466" t="str">
        <f>IF(A466="","",男子申込一覧表!BL116)</f>
        <v/>
      </c>
    </row>
    <row r="467" spans="1:8" x14ac:dyDescent="0.15">
      <c r="A467" t="str">
        <f>IF(男子申込一覧表!P117="","",男子申込一覧表!AQ117)</f>
        <v/>
      </c>
      <c r="B467" t="str">
        <f>IF(A467="","",男子申込一覧表!BS117)</f>
        <v/>
      </c>
      <c r="C467" t="str">
        <f>IF(A467="","",男子申込一覧表!BT117)</f>
        <v/>
      </c>
      <c r="D467" t="str">
        <f>IF(A467="","",男子申込一覧表!AW117)</f>
        <v/>
      </c>
      <c r="E467" t="str">
        <f>IF(A467="","",男子申込一覧表!BH117)</f>
        <v/>
      </c>
      <c r="F467" s="86">
        <v>5</v>
      </c>
      <c r="G467" t="str">
        <f>IF(A467="","",男子申込一覧表!BW117)</f>
        <v/>
      </c>
      <c r="H467" t="str">
        <f>IF(A467="","",男子申込一覧表!BL117)</f>
        <v/>
      </c>
    </row>
    <row r="468" spans="1:8" x14ac:dyDescent="0.15">
      <c r="A468" t="str">
        <f>IF(男子申込一覧表!P118="","",男子申込一覧表!AQ118)</f>
        <v/>
      </c>
      <c r="B468" t="str">
        <f>IF(A468="","",男子申込一覧表!BS118)</f>
        <v/>
      </c>
      <c r="C468" t="str">
        <f>IF(A468="","",男子申込一覧表!BT118)</f>
        <v/>
      </c>
      <c r="D468" t="str">
        <f>IF(A468="","",男子申込一覧表!AW118)</f>
        <v/>
      </c>
      <c r="E468" t="str">
        <f>IF(A468="","",男子申込一覧表!BH118)</f>
        <v/>
      </c>
      <c r="F468" s="86">
        <v>5</v>
      </c>
      <c r="G468" t="str">
        <f>IF(A468="","",男子申込一覧表!BW118)</f>
        <v/>
      </c>
      <c r="H468" t="str">
        <f>IF(A468="","",男子申込一覧表!BL118)</f>
        <v/>
      </c>
    </row>
    <row r="469" spans="1:8" x14ac:dyDescent="0.15">
      <c r="A469" t="str">
        <f>IF(男子申込一覧表!P119="","",男子申込一覧表!AQ119)</f>
        <v/>
      </c>
      <c r="B469" t="str">
        <f>IF(A469="","",男子申込一覧表!BS119)</f>
        <v/>
      </c>
      <c r="C469" t="str">
        <f>IF(A469="","",男子申込一覧表!BT119)</f>
        <v/>
      </c>
      <c r="D469" t="str">
        <f>IF(A469="","",男子申込一覧表!AW119)</f>
        <v/>
      </c>
      <c r="E469" t="str">
        <f>IF(A469="","",男子申込一覧表!BH119)</f>
        <v/>
      </c>
      <c r="F469" s="86">
        <v>5</v>
      </c>
      <c r="G469" t="str">
        <f>IF(A469="","",男子申込一覧表!BW119)</f>
        <v/>
      </c>
      <c r="H469" t="str">
        <f>IF(A469="","",男子申込一覧表!BL119)</f>
        <v/>
      </c>
    </row>
    <row r="470" spans="1:8" x14ac:dyDescent="0.15">
      <c r="A470" t="str">
        <f>IF(男子申込一覧表!P120="","",男子申込一覧表!AQ120)</f>
        <v/>
      </c>
      <c r="B470" t="str">
        <f>IF(A470="","",男子申込一覧表!BS120)</f>
        <v/>
      </c>
      <c r="C470" t="str">
        <f>IF(A470="","",男子申込一覧表!BT120)</f>
        <v/>
      </c>
      <c r="D470" t="str">
        <f>IF(A470="","",男子申込一覧表!AW120)</f>
        <v/>
      </c>
      <c r="E470" t="str">
        <f>IF(A470="","",男子申込一覧表!BH120)</f>
        <v/>
      </c>
      <c r="F470" s="86">
        <v>5</v>
      </c>
      <c r="G470" t="str">
        <f>IF(A470="","",男子申込一覧表!BW120)</f>
        <v/>
      </c>
      <c r="H470" t="str">
        <f>IF(A470="","",男子申込一覧表!BL120)</f>
        <v/>
      </c>
    </row>
    <row r="471" spans="1:8" x14ac:dyDescent="0.15">
      <c r="A471" t="str">
        <f>IF(男子申込一覧表!P121="","",男子申込一覧表!AQ121)</f>
        <v/>
      </c>
      <c r="B471" t="str">
        <f>IF(A471="","",男子申込一覧表!BS121)</f>
        <v/>
      </c>
      <c r="C471" t="str">
        <f>IF(A471="","",男子申込一覧表!BT121)</f>
        <v/>
      </c>
      <c r="D471" t="str">
        <f>IF(A471="","",男子申込一覧表!AW121)</f>
        <v/>
      </c>
      <c r="E471" t="str">
        <f>IF(A471="","",男子申込一覧表!BH121)</f>
        <v/>
      </c>
      <c r="F471" s="86">
        <v>5</v>
      </c>
      <c r="G471" t="str">
        <f>IF(A471="","",男子申込一覧表!BW121)</f>
        <v/>
      </c>
      <c r="H471" t="str">
        <f>IF(A471="","",男子申込一覧表!BL121)</f>
        <v/>
      </c>
    </row>
    <row r="472" spans="1:8" x14ac:dyDescent="0.15">
      <c r="A472" t="str">
        <f>IF(男子申込一覧表!P122="","",男子申込一覧表!AQ122)</f>
        <v/>
      </c>
      <c r="B472" t="str">
        <f>IF(A472="","",男子申込一覧表!BS122)</f>
        <v/>
      </c>
      <c r="C472" t="str">
        <f>IF(A472="","",男子申込一覧表!BT122)</f>
        <v/>
      </c>
      <c r="D472" t="str">
        <f>IF(A472="","",男子申込一覧表!AW122)</f>
        <v/>
      </c>
      <c r="E472" t="str">
        <f>IF(A472="","",男子申込一覧表!BH122)</f>
        <v/>
      </c>
      <c r="F472" s="86">
        <v>5</v>
      </c>
      <c r="G472" t="str">
        <f>IF(A472="","",男子申込一覧表!BW122)</f>
        <v/>
      </c>
      <c r="H472" t="str">
        <f>IF(A472="","",男子申込一覧表!BL122)</f>
        <v/>
      </c>
    </row>
    <row r="473" spans="1:8" x14ac:dyDescent="0.15">
      <c r="A473" t="str">
        <f>IF(男子申込一覧表!P123="","",男子申込一覧表!AQ123)</f>
        <v/>
      </c>
      <c r="B473" t="str">
        <f>IF(A473="","",男子申込一覧表!BS123)</f>
        <v/>
      </c>
      <c r="C473" t="str">
        <f>IF(A473="","",男子申込一覧表!BT123)</f>
        <v/>
      </c>
      <c r="D473" t="str">
        <f>IF(A473="","",男子申込一覧表!AW123)</f>
        <v/>
      </c>
      <c r="E473" t="str">
        <f>IF(A473="","",男子申込一覧表!BH123)</f>
        <v/>
      </c>
      <c r="F473" s="86">
        <v>5</v>
      </c>
      <c r="G473" t="str">
        <f>IF(A473="","",男子申込一覧表!BW123)</f>
        <v/>
      </c>
      <c r="H473" t="str">
        <f>IF(A473="","",男子申込一覧表!BL123)</f>
        <v/>
      </c>
    </row>
    <row r="474" spans="1:8" x14ac:dyDescent="0.15">
      <c r="A474" t="str">
        <f>IF(男子申込一覧表!P124="","",男子申込一覧表!AQ124)</f>
        <v/>
      </c>
      <c r="B474" t="str">
        <f>IF(A474="","",男子申込一覧表!BS124)</f>
        <v/>
      </c>
      <c r="C474" t="str">
        <f>IF(A474="","",男子申込一覧表!BT124)</f>
        <v/>
      </c>
      <c r="D474" t="str">
        <f>IF(A474="","",男子申込一覧表!AW124)</f>
        <v/>
      </c>
      <c r="E474" t="str">
        <f>IF(A474="","",男子申込一覧表!BH124)</f>
        <v/>
      </c>
      <c r="F474" s="86">
        <v>5</v>
      </c>
      <c r="G474" t="str">
        <f>IF(A474="","",男子申込一覧表!BW124)</f>
        <v/>
      </c>
      <c r="H474" t="str">
        <f>IF(A474="","",男子申込一覧表!BL124)</f>
        <v/>
      </c>
    </row>
    <row r="475" spans="1:8" x14ac:dyDescent="0.15">
      <c r="A475" t="str">
        <f>IF(男子申込一覧表!P125="","",男子申込一覧表!AQ125)</f>
        <v/>
      </c>
      <c r="B475" t="str">
        <f>IF(A475="","",男子申込一覧表!BS125)</f>
        <v/>
      </c>
      <c r="C475" t="str">
        <f>IF(A475="","",男子申込一覧表!BT125)</f>
        <v/>
      </c>
      <c r="D475" t="str">
        <f>IF(A475="","",男子申込一覧表!AW125)</f>
        <v/>
      </c>
      <c r="E475" t="str">
        <f>IF(A475="","",男子申込一覧表!BH125)</f>
        <v/>
      </c>
      <c r="F475" s="86">
        <v>5</v>
      </c>
      <c r="G475" t="str">
        <f>IF(A475="","",男子申込一覧表!BW125)</f>
        <v/>
      </c>
      <c r="H475" t="str">
        <f>IF(A475="","",男子申込一覧表!BL125)</f>
        <v/>
      </c>
    </row>
    <row r="476" spans="1:8" x14ac:dyDescent="0.15">
      <c r="A476" t="str">
        <f>IF(男子申込一覧表!P126="","",男子申込一覧表!AQ126)</f>
        <v/>
      </c>
      <c r="B476" t="str">
        <f>IF(A476="","",男子申込一覧表!BS126)</f>
        <v/>
      </c>
      <c r="C476" t="str">
        <f>IF(A476="","",男子申込一覧表!BT126)</f>
        <v/>
      </c>
      <c r="D476" t="str">
        <f>IF(A476="","",男子申込一覧表!AW126)</f>
        <v/>
      </c>
      <c r="E476" t="str">
        <f>IF(A476="","",男子申込一覧表!BH126)</f>
        <v/>
      </c>
      <c r="F476" s="86">
        <v>5</v>
      </c>
      <c r="G476" t="str">
        <f>IF(A476="","",男子申込一覧表!BW126)</f>
        <v/>
      </c>
      <c r="H476" t="str">
        <f>IF(A476="","",男子申込一覧表!BL126)</f>
        <v/>
      </c>
    </row>
    <row r="477" spans="1:8" x14ac:dyDescent="0.15">
      <c r="A477" t="str">
        <f>IF(男子申込一覧表!P127="","",男子申込一覧表!AQ127)</f>
        <v/>
      </c>
      <c r="B477" t="str">
        <f>IF(A477="","",男子申込一覧表!BS127)</f>
        <v/>
      </c>
      <c r="C477" t="str">
        <f>IF(A477="","",男子申込一覧表!BT127)</f>
        <v/>
      </c>
      <c r="D477" t="str">
        <f>IF(A477="","",男子申込一覧表!AW127)</f>
        <v/>
      </c>
      <c r="E477" t="str">
        <f>IF(A477="","",男子申込一覧表!BH127)</f>
        <v/>
      </c>
      <c r="F477" s="86">
        <v>5</v>
      </c>
      <c r="G477" t="str">
        <f>IF(A477="","",男子申込一覧表!BW127)</f>
        <v/>
      </c>
      <c r="H477" t="str">
        <f>IF(A477="","",男子申込一覧表!BL127)</f>
        <v/>
      </c>
    </row>
    <row r="478" spans="1:8" x14ac:dyDescent="0.15">
      <c r="A478" t="str">
        <f>IF(男子申込一覧表!P128="","",男子申込一覧表!AQ128)</f>
        <v/>
      </c>
      <c r="B478" t="str">
        <f>IF(A478="","",男子申込一覧表!BS128)</f>
        <v/>
      </c>
      <c r="C478" t="str">
        <f>IF(A478="","",男子申込一覧表!BT128)</f>
        <v/>
      </c>
      <c r="D478" t="str">
        <f>IF(A478="","",男子申込一覧表!AW128)</f>
        <v/>
      </c>
      <c r="E478" t="str">
        <f>IF(A478="","",男子申込一覧表!BH128)</f>
        <v/>
      </c>
      <c r="F478" s="86">
        <v>5</v>
      </c>
      <c r="G478" t="str">
        <f>IF(A478="","",男子申込一覧表!BW128)</f>
        <v/>
      </c>
      <c r="H478" t="str">
        <f>IF(A478="","",男子申込一覧表!BL128)</f>
        <v/>
      </c>
    </row>
    <row r="479" spans="1:8" x14ac:dyDescent="0.15">
      <c r="A479" t="str">
        <f>IF(男子申込一覧表!P129="","",男子申込一覧表!AQ129)</f>
        <v/>
      </c>
      <c r="B479" t="str">
        <f>IF(A479="","",男子申込一覧表!BS129)</f>
        <v/>
      </c>
      <c r="C479" t="str">
        <f>IF(A479="","",男子申込一覧表!BT129)</f>
        <v/>
      </c>
      <c r="D479" t="str">
        <f>IF(A479="","",男子申込一覧表!AW129)</f>
        <v/>
      </c>
      <c r="E479" t="str">
        <f>IF(A479="","",男子申込一覧表!BH129)</f>
        <v/>
      </c>
      <c r="F479" s="86">
        <v>5</v>
      </c>
      <c r="G479" t="str">
        <f>IF(A479="","",男子申込一覧表!BW129)</f>
        <v/>
      </c>
      <c r="H479" t="str">
        <f>IF(A479="","",男子申込一覧表!BL129)</f>
        <v/>
      </c>
    </row>
    <row r="480" spans="1:8" x14ac:dyDescent="0.15">
      <c r="A480" t="str">
        <f>IF(男子申込一覧表!P130="","",男子申込一覧表!AQ130)</f>
        <v/>
      </c>
      <c r="B480" t="str">
        <f>IF(A480="","",男子申込一覧表!BS130)</f>
        <v/>
      </c>
      <c r="C480" t="str">
        <f>IF(A480="","",男子申込一覧表!BT130)</f>
        <v/>
      </c>
      <c r="D480" t="str">
        <f>IF(A480="","",男子申込一覧表!AW130)</f>
        <v/>
      </c>
      <c r="E480" t="str">
        <f>IF(A480="","",男子申込一覧表!BH130)</f>
        <v/>
      </c>
      <c r="F480" s="86">
        <v>5</v>
      </c>
      <c r="G480" t="str">
        <f>IF(A480="","",男子申込一覧表!BW130)</f>
        <v/>
      </c>
      <c r="H480" t="str">
        <f>IF(A480="","",男子申込一覧表!BL130)</f>
        <v/>
      </c>
    </row>
    <row r="481" spans="1:8" x14ac:dyDescent="0.15">
      <c r="A481" t="str">
        <f>IF(男子申込一覧表!P131="","",男子申込一覧表!AQ131)</f>
        <v/>
      </c>
      <c r="B481" t="str">
        <f>IF(A481="","",男子申込一覧表!BS131)</f>
        <v/>
      </c>
      <c r="C481" t="str">
        <f>IF(A481="","",男子申込一覧表!BT131)</f>
        <v/>
      </c>
      <c r="D481" t="str">
        <f>IF(A481="","",男子申込一覧表!AW131)</f>
        <v/>
      </c>
      <c r="E481" t="str">
        <f>IF(A481="","",男子申込一覧表!BH131)</f>
        <v/>
      </c>
      <c r="F481" s="86">
        <v>5</v>
      </c>
      <c r="G481" t="str">
        <f>IF(A481="","",男子申込一覧表!BW131)</f>
        <v/>
      </c>
      <c r="H481" t="str">
        <f>IF(A481="","",男子申込一覧表!BL131)</f>
        <v/>
      </c>
    </row>
    <row r="482" spans="1:8" x14ac:dyDescent="0.15">
      <c r="A482" t="str">
        <f>IF(男子申込一覧表!P132="","",男子申込一覧表!AQ132)</f>
        <v/>
      </c>
      <c r="B482" t="str">
        <f>IF(A482="","",男子申込一覧表!BS132)</f>
        <v/>
      </c>
      <c r="C482" t="str">
        <f>IF(A482="","",男子申込一覧表!BT132)</f>
        <v/>
      </c>
      <c r="D482" t="str">
        <f>IF(A482="","",男子申込一覧表!AW132)</f>
        <v/>
      </c>
      <c r="E482" t="str">
        <f>IF(A482="","",男子申込一覧表!BH132)</f>
        <v/>
      </c>
      <c r="F482" s="86">
        <v>5</v>
      </c>
      <c r="G482" t="str">
        <f>IF(A482="","",男子申込一覧表!BW132)</f>
        <v/>
      </c>
      <c r="H482" t="str">
        <f>IF(A482="","",男子申込一覧表!BL132)</f>
        <v/>
      </c>
    </row>
    <row r="483" spans="1:8" x14ac:dyDescent="0.15">
      <c r="A483" t="str">
        <f>IF(男子申込一覧表!P133="","",男子申込一覧表!AQ133)</f>
        <v/>
      </c>
      <c r="B483" t="str">
        <f>IF(A483="","",男子申込一覧表!BS133)</f>
        <v/>
      </c>
      <c r="C483" t="str">
        <f>IF(A483="","",男子申込一覧表!BT133)</f>
        <v/>
      </c>
      <c r="D483" t="str">
        <f>IF(A483="","",男子申込一覧表!AW133)</f>
        <v/>
      </c>
      <c r="E483" t="str">
        <f>IF(A483="","",男子申込一覧表!BH133)</f>
        <v/>
      </c>
      <c r="F483" s="86">
        <v>5</v>
      </c>
      <c r="G483" t="str">
        <f>IF(A483="","",男子申込一覧表!BW133)</f>
        <v/>
      </c>
      <c r="H483" t="str">
        <f>IF(A483="","",男子申込一覧表!BL133)</f>
        <v/>
      </c>
    </row>
    <row r="484" spans="1:8" x14ac:dyDescent="0.15">
      <c r="A484" t="str">
        <f>IF(男子申込一覧表!P134="","",男子申込一覧表!AQ134)</f>
        <v/>
      </c>
      <c r="B484" t="str">
        <f>IF(A484="","",男子申込一覧表!BS134)</f>
        <v/>
      </c>
      <c r="C484" t="str">
        <f>IF(A484="","",男子申込一覧表!BT134)</f>
        <v/>
      </c>
      <c r="D484" t="str">
        <f>IF(A484="","",男子申込一覧表!AW134)</f>
        <v/>
      </c>
      <c r="E484" t="str">
        <f>IF(A484="","",男子申込一覧表!BH134)</f>
        <v/>
      </c>
      <c r="F484" s="86">
        <v>5</v>
      </c>
      <c r="G484" t="str">
        <f>IF(A484="","",男子申込一覧表!BW134)</f>
        <v/>
      </c>
      <c r="H484" t="str">
        <f>IF(A484="","",男子申込一覧表!BL134)</f>
        <v/>
      </c>
    </row>
    <row r="485" spans="1:8" x14ac:dyDescent="0.15">
      <c r="A485" t="str">
        <f>IF(男子申込一覧表!P135="","",男子申込一覧表!AQ135)</f>
        <v/>
      </c>
      <c r="B485" t="str">
        <f>IF(A485="","",男子申込一覧表!BS135)</f>
        <v/>
      </c>
      <c r="C485" t="str">
        <f>IF(A485="","",男子申込一覧表!BT135)</f>
        <v/>
      </c>
      <c r="D485" t="str">
        <f>IF(A485="","",男子申込一覧表!AW135)</f>
        <v/>
      </c>
      <c r="E485" t="str">
        <f>IF(A485="","",男子申込一覧表!BH135)</f>
        <v/>
      </c>
      <c r="F485" s="86">
        <v>5</v>
      </c>
      <c r="G485" t="str">
        <f>IF(A485="","",男子申込一覧表!BW135)</f>
        <v/>
      </c>
      <c r="H485" t="str">
        <f>IF(A485="","",男子申込一覧表!BL135)</f>
        <v/>
      </c>
    </row>
    <row r="486" spans="1:8" x14ac:dyDescent="0.15">
      <c r="A486" t="str">
        <f>IF(男子申込一覧表!P136="","",男子申込一覧表!AQ136)</f>
        <v/>
      </c>
      <c r="B486" t="str">
        <f>IF(A486="","",男子申込一覧表!BS136)</f>
        <v/>
      </c>
      <c r="C486" t="str">
        <f>IF(A486="","",男子申込一覧表!BT136)</f>
        <v/>
      </c>
      <c r="D486" t="str">
        <f>IF(A486="","",男子申込一覧表!AW136)</f>
        <v/>
      </c>
      <c r="E486" t="str">
        <f>IF(A486="","",男子申込一覧表!BH136)</f>
        <v/>
      </c>
      <c r="F486" s="86">
        <v>5</v>
      </c>
      <c r="G486" t="str">
        <f>IF(A486="","",男子申込一覧表!BW136)</f>
        <v/>
      </c>
      <c r="H486" t="str">
        <f>IF(A486="","",男子申込一覧表!BL136)</f>
        <v/>
      </c>
    </row>
    <row r="487" spans="1:8" x14ac:dyDescent="0.15">
      <c r="A487" t="str">
        <f>IF(男子申込一覧表!P137="","",男子申込一覧表!AQ137)</f>
        <v/>
      </c>
      <c r="B487" t="str">
        <f>IF(A487="","",男子申込一覧表!BS137)</f>
        <v/>
      </c>
      <c r="C487" t="str">
        <f>IF(A487="","",男子申込一覧表!BT137)</f>
        <v/>
      </c>
      <c r="D487" t="str">
        <f>IF(A487="","",男子申込一覧表!AW137)</f>
        <v/>
      </c>
      <c r="E487" t="str">
        <f>IF(A487="","",男子申込一覧表!BH137)</f>
        <v/>
      </c>
      <c r="F487" s="86">
        <v>5</v>
      </c>
      <c r="G487" t="str">
        <f>IF(A487="","",男子申込一覧表!BW137)</f>
        <v/>
      </c>
      <c r="H487" t="str">
        <f>IF(A487="","",男子申込一覧表!BL137)</f>
        <v/>
      </c>
    </row>
    <row r="488" spans="1:8" x14ac:dyDescent="0.15">
      <c r="A488" t="str">
        <f>IF(男子申込一覧表!P138="","",男子申込一覧表!AQ138)</f>
        <v/>
      </c>
      <c r="B488" t="str">
        <f>IF(A488="","",男子申込一覧表!BS138)</f>
        <v/>
      </c>
      <c r="C488" t="str">
        <f>IF(A488="","",男子申込一覧表!BT138)</f>
        <v/>
      </c>
      <c r="D488" t="str">
        <f>IF(A488="","",男子申込一覧表!AW138)</f>
        <v/>
      </c>
      <c r="E488" t="str">
        <f>IF(A488="","",男子申込一覧表!BH138)</f>
        <v/>
      </c>
      <c r="F488" s="86">
        <v>5</v>
      </c>
      <c r="G488" t="str">
        <f>IF(A488="","",男子申込一覧表!BW138)</f>
        <v/>
      </c>
      <c r="H488" t="str">
        <f>IF(A488="","",男子申込一覧表!BL138)</f>
        <v/>
      </c>
    </row>
    <row r="489" spans="1:8" x14ac:dyDescent="0.15">
      <c r="A489" t="str">
        <f>IF(男子申込一覧表!P139="","",男子申込一覧表!AQ139)</f>
        <v/>
      </c>
      <c r="B489" t="str">
        <f>IF(A489="","",男子申込一覧表!BS139)</f>
        <v/>
      </c>
      <c r="C489" t="str">
        <f>IF(A489="","",男子申込一覧表!BT139)</f>
        <v/>
      </c>
      <c r="D489" t="str">
        <f>IF(A489="","",男子申込一覧表!AW139)</f>
        <v/>
      </c>
      <c r="E489" t="str">
        <f>IF(A489="","",男子申込一覧表!BH139)</f>
        <v/>
      </c>
      <c r="F489" s="86">
        <v>5</v>
      </c>
      <c r="G489" t="str">
        <f>IF(A489="","",男子申込一覧表!BW139)</f>
        <v/>
      </c>
      <c r="H489" t="str">
        <f>IF(A489="","",男子申込一覧表!BL139)</f>
        <v/>
      </c>
    </row>
    <row r="490" spans="1:8" x14ac:dyDescent="0.15">
      <c r="A490" t="str">
        <f>IF(男子申込一覧表!P140="","",男子申込一覧表!AQ140)</f>
        <v/>
      </c>
      <c r="B490" t="str">
        <f>IF(A490="","",男子申込一覧表!BS140)</f>
        <v/>
      </c>
      <c r="C490" t="str">
        <f>IF(A490="","",男子申込一覧表!BT140)</f>
        <v/>
      </c>
      <c r="D490" t="str">
        <f>IF(A490="","",男子申込一覧表!AW140)</f>
        <v/>
      </c>
      <c r="E490" t="str">
        <f>IF(A490="","",男子申込一覧表!BH140)</f>
        <v/>
      </c>
      <c r="F490" s="86">
        <v>5</v>
      </c>
      <c r="G490" t="str">
        <f>IF(A490="","",男子申込一覧表!BW140)</f>
        <v/>
      </c>
      <c r="H490" t="str">
        <f>IF(A490="","",男子申込一覧表!BL140)</f>
        <v/>
      </c>
    </row>
    <row r="491" spans="1:8" x14ac:dyDescent="0.15">
      <c r="A491" t="str">
        <f>IF(男子申込一覧表!P141="","",男子申込一覧表!AQ141)</f>
        <v/>
      </c>
      <c r="B491" t="str">
        <f>IF(A491="","",男子申込一覧表!BS141)</f>
        <v/>
      </c>
      <c r="C491" t="str">
        <f>IF(A491="","",男子申込一覧表!BT141)</f>
        <v/>
      </c>
      <c r="D491" t="str">
        <f>IF(A491="","",男子申込一覧表!AW141)</f>
        <v/>
      </c>
      <c r="E491" t="str">
        <f>IF(A491="","",男子申込一覧表!BH141)</f>
        <v/>
      </c>
      <c r="F491" s="86">
        <v>5</v>
      </c>
      <c r="G491" t="str">
        <f>IF(A491="","",男子申込一覧表!BW141)</f>
        <v/>
      </c>
      <c r="H491" t="str">
        <f>IF(A491="","",男子申込一覧表!BL141)</f>
        <v/>
      </c>
    </row>
    <row r="492" spans="1:8" x14ac:dyDescent="0.15">
      <c r="A492" t="str">
        <f>IF(男子申込一覧表!P142="","",男子申込一覧表!AQ142)</f>
        <v/>
      </c>
      <c r="B492" t="str">
        <f>IF(A492="","",男子申込一覧表!BS142)</f>
        <v/>
      </c>
      <c r="C492" t="str">
        <f>IF(A492="","",男子申込一覧表!BT142)</f>
        <v/>
      </c>
      <c r="D492" t="str">
        <f>IF(A492="","",男子申込一覧表!AW142)</f>
        <v/>
      </c>
      <c r="E492" t="str">
        <f>IF(A492="","",男子申込一覧表!BH142)</f>
        <v/>
      </c>
      <c r="F492" s="86">
        <v>5</v>
      </c>
      <c r="G492" t="str">
        <f>IF(A492="","",男子申込一覧表!BW142)</f>
        <v/>
      </c>
      <c r="H492" t="str">
        <f>IF(A492="","",男子申込一覧表!BL142)</f>
        <v/>
      </c>
    </row>
    <row r="493" spans="1:8" x14ac:dyDescent="0.15">
      <c r="A493" t="str">
        <f>IF(男子申込一覧表!P143="","",男子申込一覧表!AQ143)</f>
        <v/>
      </c>
      <c r="B493" t="str">
        <f>IF(A493="","",男子申込一覧表!BS143)</f>
        <v/>
      </c>
      <c r="C493" t="str">
        <f>IF(A493="","",男子申込一覧表!BT143)</f>
        <v/>
      </c>
      <c r="D493" t="str">
        <f>IF(A493="","",男子申込一覧表!AW143)</f>
        <v/>
      </c>
      <c r="E493" t="str">
        <f>IF(A493="","",男子申込一覧表!BH143)</f>
        <v/>
      </c>
      <c r="F493" s="86">
        <v>5</v>
      </c>
      <c r="G493" t="str">
        <f>IF(A493="","",男子申込一覧表!BW143)</f>
        <v/>
      </c>
      <c r="H493" t="str">
        <f>IF(A493="","",男子申込一覧表!BL143)</f>
        <v/>
      </c>
    </row>
    <row r="494" spans="1:8" x14ac:dyDescent="0.15">
      <c r="A494" t="str">
        <f>IF(男子申込一覧表!P144="","",男子申込一覧表!AQ144)</f>
        <v/>
      </c>
      <c r="B494" t="str">
        <f>IF(A494="","",男子申込一覧表!BS144)</f>
        <v/>
      </c>
      <c r="C494" t="str">
        <f>IF(A494="","",男子申込一覧表!BT144)</f>
        <v/>
      </c>
      <c r="D494" t="str">
        <f>IF(A494="","",男子申込一覧表!AW144)</f>
        <v/>
      </c>
      <c r="E494" t="str">
        <f>IF(A494="","",男子申込一覧表!BH144)</f>
        <v/>
      </c>
      <c r="F494" s="86">
        <v>5</v>
      </c>
      <c r="G494" t="str">
        <f>IF(A494="","",男子申込一覧表!BW144)</f>
        <v/>
      </c>
      <c r="H494" t="str">
        <f>IF(A494="","",男子申込一覧表!BL144)</f>
        <v/>
      </c>
    </row>
    <row r="495" spans="1:8" x14ac:dyDescent="0.15">
      <c r="A495" t="str">
        <f>IF(男子申込一覧表!P145="","",男子申込一覧表!AQ145)</f>
        <v/>
      </c>
      <c r="B495" t="str">
        <f>IF(A495="","",男子申込一覧表!BS145)</f>
        <v/>
      </c>
      <c r="C495" t="str">
        <f>IF(A495="","",男子申込一覧表!BT145)</f>
        <v/>
      </c>
      <c r="D495" t="str">
        <f>IF(A495="","",男子申込一覧表!AW145)</f>
        <v/>
      </c>
      <c r="E495" t="str">
        <f>IF(A495="","",男子申込一覧表!BH145)</f>
        <v/>
      </c>
      <c r="F495" s="86">
        <v>5</v>
      </c>
      <c r="G495" t="str">
        <f>IF(A495="","",男子申込一覧表!BW145)</f>
        <v/>
      </c>
      <c r="H495" t="str">
        <f>IF(A495="","",男子申込一覧表!BL145)</f>
        <v/>
      </c>
    </row>
    <row r="496" spans="1:8" x14ac:dyDescent="0.15">
      <c r="A496" t="str">
        <f>IF(男子申込一覧表!P175="","",男子申込一覧表!AQ175)</f>
        <v/>
      </c>
      <c r="B496" t="str">
        <f>IF(A496="","",男子申込一覧表!BS175)</f>
        <v/>
      </c>
      <c r="C496" t="str">
        <f>IF(A496="","",男子申込一覧表!BT175)</f>
        <v/>
      </c>
      <c r="D496" t="str">
        <f>IF(A496="","",男子申込一覧表!AW175)</f>
        <v/>
      </c>
      <c r="E496" t="str">
        <f>IF(A496="","",男子申込一覧表!BH175)</f>
        <v/>
      </c>
      <c r="F496" s="86">
        <v>5</v>
      </c>
      <c r="G496" t="str">
        <f>IF(A496="","",男子申込一覧表!BW175)</f>
        <v/>
      </c>
      <c r="H496" t="str">
        <f>IF(A496="","",男子申込一覧表!BL175)</f>
        <v/>
      </c>
    </row>
    <row r="497" spans="1:8" x14ac:dyDescent="0.15">
      <c r="A497" t="str">
        <f>IF(男子申込一覧表!P187="","",男子申込一覧表!AQ187)</f>
        <v/>
      </c>
      <c r="B497" t="str">
        <f>IF(A497="","",男子申込一覧表!BS187)</f>
        <v/>
      </c>
      <c r="C497" t="str">
        <f>IF(A497="","",男子申込一覧表!BT187)</f>
        <v/>
      </c>
      <c r="D497" t="str">
        <f>IF(A497="","",男子申込一覧表!AW187)</f>
        <v/>
      </c>
      <c r="E497" t="str">
        <f>IF(A497="","",男子申込一覧表!BH187)</f>
        <v/>
      </c>
      <c r="F497" s="86">
        <v>5</v>
      </c>
      <c r="G497" t="str">
        <f>IF(A497="","",男子申込一覧表!BW187)</f>
        <v/>
      </c>
      <c r="H497" t="str">
        <f>IF(A497="","",男子申込一覧表!BL187)</f>
        <v/>
      </c>
    </row>
    <row r="498" spans="1:8" x14ac:dyDescent="0.15">
      <c r="A498" t="str">
        <f>IF(男子申込一覧表!P188="","",男子申込一覧表!AQ188)</f>
        <v/>
      </c>
      <c r="B498" t="str">
        <f>IF(A498="","",男子申込一覧表!BS188)</f>
        <v/>
      </c>
      <c r="C498" t="str">
        <f>IF(A498="","",男子申込一覧表!BT188)</f>
        <v/>
      </c>
      <c r="D498" t="str">
        <f>IF(A498="","",男子申込一覧表!AW188)</f>
        <v/>
      </c>
      <c r="E498" t="str">
        <f>IF(A498="","",男子申込一覧表!BH188)</f>
        <v/>
      </c>
      <c r="F498" s="86">
        <v>5</v>
      </c>
      <c r="G498" t="str">
        <f>IF(A498="","",男子申込一覧表!BW188)</f>
        <v/>
      </c>
      <c r="H498" t="str">
        <f>IF(A498="","",男子申込一覧表!BL188)</f>
        <v/>
      </c>
    </row>
    <row r="499" spans="1:8" x14ac:dyDescent="0.15">
      <c r="A499" t="str">
        <f>IF(男子申込一覧表!P189="","",男子申込一覧表!AQ189)</f>
        <v/>
      </c>
      <c r="B499" t="str">
        <f>IF(A499="","",男子申込一覧表!BS189)</f>
        <v/>
      </c>
      <c r="C499" t="str">
        <f>IF(A499="","",男子申込一覧表!BT189)</f>
        <v/>
      </c>
      <c r="D499" t="str">
        <f>IF(A499="","",男子申込一覧表!AW189)</f>
        <v/>
      </c>
      <c r="E499" t="str">
        <f>IF(A499="","",男子申込一覧表!BH189)</f>
        <v/>
      </c>
      <c r="F499" s="86">
        <v>5</v>
      </c>
      <c r="G499" t="str">
        <f>IF(A499="","",男子申込一覧表!BW189)</f>
        <v/>
      </c>
      <c r="H499" t="str">
        <f>IF(A499="","",男子申込一覧表!BL189)</f>
        <v/>
      </c>
    </row>
    <row r="500" spans="1:8" x14ac:dyDescent="0.15">
      <c r="A500" t="str">
        <f>IF(男子申込一覧表!P200="","",男子申込一覧表!AQ200)</f>
        <v/>
      </c>
      <c r="B500" t="str">
        <f>IF(A500="","",男子申込一覧表!BS200)</f>
        <v/>
      </c>
      <c r="C500" t="str">
        <f>IF(A500="","",男子申込一覧表!BT200)</f>
        <v/>
      </c>
      <c r="D500" t="str">
        <f>IF(A500="","",男子申込一覧表!AW200)</f>
        <v/>
      </c>
      <c r="E500" t="str">
        <f>IF(A500="","",男子申込一覧表!BH200)</f>
        <v/>
      </c>
      <c r="F500" s="86">
        <v>5</v>
      </c>
      <c r="G500" t="str">
        <f>IF(A500="","",男子申込一覧表!BW200)</f>
        <v/>
      </c>
      <c r="H500" t="str">
        <f>IF(A500="","",男子申込一覧表!BL200)</f>
        <v/>
      </c>
    </row>
    <row r="501" spans="1:8" x14ac:dyDescent="0.15">
      <c r="A501" t="str">
        <f>IF(男子申込一覧表!P201="","",男子申込一覧表!AQ201)</f>
        <v/>
      </c>
      <c r="B501" t="str">
        <f>IF(A501="","",男子申込一覧表!BS201)</f>
        <v/>
      </c>
      <c r="C501" t="str">
        <f>IF(A501="","",男子申込一覧表!BT201)</f>
        <v/>
      </c>
      <c r="D501" t="str">
        <f>IF(A501="","",男子申込一覧表!AW201)</f>
        <v/>
      </c>
      <c r="E501" t="str">
        <f>IF(A501="","",男子申込一覧表!BH201)</f>
        <v/>
      </c>
      <c r="F501" s="86">
        <v>5</v>
      </c>
      <c r="G501" t="str">
        <f>IF(A501="","",男子申込一覧表!BW201)</f>
        <v/>
      </c>
      <c r="H501" t="str">
        <f>IF(A501="","",男子申込一覧表!BL201)</f>
        <v/>
      </c>
    </row>
    <row r="502" spans="1:8" x14ac:dyDescent="0.15">
      <c r="A502" t="str">
        <f>IF(男子申込一覧表!P202="","",男子申込一覧表!AQ202)</f>
        <v/>
      </c>
      <c r="B502" t="str">
        <f>IF(A502="","",男子申込一覧表!BS202)</f>
        <v/>
      </c>
      <c r="C502" t="str">
        <f>IF(A502="","",男子申込一覧表!BT202)</f>
        <v/>
      </c>
      <c r="D502" t="str">
        <f>IF(A502="","",男子申込一覧表!AW202)</f>
        <v/>
      </c>
      <c r="E502" t="str">
        <f>IF(A502="","",男子申込一覧表!BH202)</f>
        <v/>
      </c>
      <c r="F502" s="86">
        <v>5</v>
      </c>
      <c r="G502" t="str">
        <f>IF(A502="","",男子申込一覧表!BW202)</f>
        <v/>
      </c>
      <c r="H502" t="str">
        <f>IF(A502="","",男子申込一覧表!BL202)</f>
        <v/>
      </c>
    </row>
    <row r="503" spans="1:8" x14ac:dyDescent="0.15">
      <c r="A503" t="str">
        <f>IF(男子申込一覧表!P203="","",男子申込一覧表!AQ203)</f>
        <v/>
      </c>
      <c r="B503" t="str">
        <f>IF(A503="","",男子申込一覧表!BS203)</f>
        <v/>
      </c>
      <c r="C503" t="str">
        <f>IF(A503="","",男子申込一覧表!BT203)</f>
        <v/>
      </c>
      <c r="D503" t="str">
        <f>IF(A503="","",男子申込一覧表!AW203)</f>
        <v/>
      </c>
      <c r="E503" t="str">
        <f>IF(A503="","",男子申込一覧表!BH203)</f>
        <v/>
      </c>
      <c r="F503" s="86">
        <v>5</v>
      </c>
      <c r="G503" t="str">
        <f>IF(A503="","",男子申込一覧表!BW203)</f>
        <v/>
      </c>
      <c r="H503" t="str">
        <f>IF(A503="","",男子申込一覧表!BL203)</f>
        <v/>
      </c>
    </row>
    <row r="504" spans="1:8" x14ac:dyDescent="0.15">
      <c r="A504" t="str">
        <f>IF(男子申込一覧表!P204="","",男子申込一覧表!AQ204)</f>
        <v/>
      </c>
      <c r="B504" t="str">
        <f>IF(A504="","",男子申込一覧表!BS204)</f>
        <v/>
      </c>
      <c r="C504" t="str">
        <f>IF(A504="","",男子申込一覧表!BT204)</f>
        <v/>
      </c>
      <c r="D504" t="str">
        <f>IF(A504="","",男子申込一覧表!AW204)</f>
        <v/>
      </c>
      <c r="E504" t="str">
        <f>IF(A504="","",男子申込一覧表!BH204)</f>
        <v/>
      </c>
      <c r="F504" s="86">
        <v>5</v>
      </c>
      <c r="G504" t="str">
        <f>IF(A504="","",男子申込一覧表!BW204)</f>
        <v/>
      </c>
      <c r="H504" t="str">
        <f>IF(A504="","",男子申込一覧表!BL204)</f>
        <v/>
      </c>
    </row>
    <row r="505" spans="1:8" x14ac:dyDescent="0.15">
      <c r="A505" t="str">
        <f>IF(男子申込一覧表!P205="","",男子申込一覧表!AQ205)</f>
        <v/>
      </c>
      <c r="B505" t="str">
        <f>IF(A505="","",男子申込一覧表!BS205)</f>
        <v/>
      </c>
      <c r="C505" t="str">
        <f>IF(A505="","",男子申込一覧表!BT205)</f>
        <v/>
      </c>
      <c r="D505" t="str">
        <f>IF(A505="","",男子申込一覧表!AW205)</f>
        <v/>
      </c>
      <c r="E505" t="str">
        <f>IF(A505="","",男子申込一覧表!BH205)</f>
        <v/>
      </c>
      <c r="F505" s="86">
        <v>5</v>
      </c>
      <c r="G505" t="str">
        <f>IF(A505="","",男子申込一覧表!BW205)</f>
        <v/>
      </c>
      <c r="H505" t="str">
        <f>IF(A505="","",男子申込一覧表!BL205)</f>
        <v/>
      </c>
    </row>
    <row r="506" spans="1:8" x14ac:dyDescent="0.15">
      <c r="A506" t="str">
        <f>IF(男子申込一覧表!P206="","",男子申込一覧表!AQ206)</f>
        <v/>
      </c>
      <c r="B506" t="str">
        <f>IF(A506="","",男子申込一覧表!BS206)</f>
        <v/>
      </c>
      <c r="C506" t="str">
        <f>IF(A506="","",男子申込一覧表!BT206)</f>
        <v/>
      </c>
      <c r="D506" t="str">
        <f>IF(A506="","",男子申込一覧表!AW206)</f>
        <v/>
      </c>
      <c r="E506" t="str">
        <f>IF(A506="","",男子申込一覧表!BH206)</f>
        <v/>
      </c>
      <c r="F506" s="86">
        <v>5</v>
      </c>
      <c r="G506" t="str">
        <f>IF(A506="","",男子申込一覧表!BW206)</f>
        <v/>
      </c>
      <c r="H506" t="str">
        <f>IF(A506="","",男子申込一覧表!BL206)</f>
        <v/>
      </c>
    </row>
    <row r="507" spans="1:8" x14ac:dyDescent="0.15">
      <c r="A507" s="79" t="str">
        <f>IF(男子申込一覧表!P207="","",男子申込一覧表!AQ207)</f>
        <v/>
      </c>
      <c r="B507" s="79" t="str">
        <f>IF(A507="","",男子申込一覧表!BS207)</f>
        <v/>
      </c>
      <c r="C507" s="79" t="str">
        <f>IF(A507="","",男子申込一覧表!BT207)</f>
        <v/>
      </c>
      <c r="D507" s="79" t="str">
        <f>IF(A507="","",男子申込一覧表!AW207)</f>
        <v/>
      </c>
      <c r="E507" s="79" t="str">
        <f>IF(A507="","",男子申込一覧表!BH207)</f>
        <v/>
      </c>
      <c r="F507" s="87">
        <v>5</v>
      </c>
      <c r="G507" s="79" t="str">
        <f>IF(A507="","",男子申込一覧表!BW207)</f>
        <v/>
      </c>
      <c r="H507" s="79" t="str">
        <f>IF(A507="","",男子申込一覧表!BL207)</f>
        <v/>
      </c>
    </row>
  </sheetData>
  <phoneticPr fontId="2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selection activeCell="C39" sqref="C39"/>
    </sheetView>
  </sheetViews>
  <sheetFormatPr defaultColWidth="8.85546875" defaultRowHeight="12" x14ac:dyDescent="0.15"/>
  <cols>
    <col min="1" max="1" width="5" customWidth="1"/>
    <col min="2" max="3" width="13.140625" customWidth="1"/>
    <col min="4" max="4" width="4.85546875" customWidth="1"/>
    <col min="5" max="5" width="7.140625" customWidth="1"/>
    <col min="6" max="6" width="10.28515625" customWidth="1"/>
    <col min="8" max="8" width="8" customWidth="1"/>
    <col min="9" max="10" width="7.140625" customWidth="1"/>
  </cols>
  <sheetData>
    <row r="1" spans="1:14" s="88" customFormat="1" x14ac:dyDescent="0.15">
      <c r="A1" s="88" t="s">
        <v>140</v>
      </c>
      <c r="B1" s="88" t="s">
        <v>141</v>
      </c>
      <c r="C1" s="88" t="s">
        <v>142</v>
      </c>
      <c r="D1" s="88" t="s">
        <v>143</v>
      </c>
      <c r="E1" s="88" t="s">
        <v>144</v>
      </c>
      <c r="F1" s="88" t="s">
        <v>145</v>
      </c>
      <c r="G1" s="88" t="s">
        <v>146</v>
      </c>
      <c r="H1" s="88" t="s">
        <v>147</v>
      </c>
      <c r="I1" s="88" t="s">
        <v>148</v>
      </c>
      <c r="J1" s="88" t="s">
        <v>149</v>
      </c>
      <c r="K1" s="88" t="s">
        <v>150</v>
      </c>
      <c r="L1" s="88" t="s">
        <v>151</v>
      </c>
      <c r="M1" s="88" t="s">
        <v>152</v>
      </c>
      <c r="N1" s="88" t="s">
        <v>153</v>
      </c>
    </row>
    <row r="2" spans="1:14" x14ac:dyDescent="0.15">
      <c r="A2" s="82" t="str">
        <f>IF(リレーエントリー用紙!D6="","",リレーエントリー用紙!W6)</f>
        <v/>
      </c>
      <c r="B2" s="82" t="str">
        <f>IF(A2="","",IF(リレーエントリー用紙!E6="",申込書!$Q$6,申込書!$Q$6&amp;リレーエントリー用紙!E6))</f>
        <v/>
      </c>
      <c r="C2" s="82" t="str">
        <f>IF(A2="","",申込書!$S$12)</f>
        <v/>
      </c>
      <c r="D2">
        <v>4</v>
      </c>
      <c r="E2" s="82">
        <v>1</v>
      </c>
      <c r="F2" s="82" t="str">
        <f>IF(A2="","",リレーエントリー用紙!M6)</f>
        <v/>
      </c>
      <c r="G2" s="82" t="str">
        <f>IF(チーム!A2="","",申込書!$AB$6)</f>
        <v/>
      </c>
      <c r="H2" t="str">
        <f>IF(A2="","",リレーエントリー用紙!P6)</f>
        <v/>
      </c>
      <c r="I2" t="str">
        <f>IF(A2="","",リレーエントリー用紙!Q6)</f>
        <v/>
      </c>
      <c r="J2" t="str">
        <f>IF(A2="","",リレーエントリー用紙!R6)</f>
        <v/>
      </c>
    </row>
    <row r="3" spans="1:14" x14ac:dyDescent="0.15">
      <c r="A3" s="82" t="str">
        <f>IF(リレーエントリー用紙!D7="","",リレーエントリー用紙!W7)</f>
        <v/>
      </c>
      <c r="B3" s="82" t="str">
        <f>IF(A3="","",IF(リレーエントリー用紙!E7="",申込書!$Q$6,申込書!$Q$6&amp;リレーエントリー用紙!E7))</f>
        <v/>
      </c>
      <c r="C3" s="82" t="str">
        <f>IF(A3="","",申込書!$S$12)</f>
        <v/>
      </c>
      <c r="D3" s="82">
        <v>4</v>
      </c>
      <c r="E3" s="82">
        <v>1</v>
      </c>
      <c r="F3" s="82" t="str">
        <f>IF(A3="","",リレーエントリー用紙!M7)</f>
        <v/>
      </c>
      <c r="G3" s="82" t="str">
        <f>IF(チーム!A3="","",申込書!$AB$6)</f>
        <v/>
      </c>
      <c r="H3" t="str">
        <f>IF(A3="","",リレーエントリー用紙!P7)</f>
        <v/>
      </c>
      <c r="I3" t="str">
        <f>IF(A3="","",リレーエントリー用紙!Q7)</f>
        <v/>
      </c>
      <c r="J3" t="str">
        <f>IF(A3="","",リレーエントリー用紙!R7)</f>
        <v/>
      </c>
    </row>
    <row r="4" spans="1:14" x14ac:dyDescent="0.15">
      <c r="A4" s="82" t="str">
        <f>IF(リレーエントリー用紙!D8="","",リレーエントリー用紙!W8)</f>
        <v/>
      </c>
      <c r="B4" s="82" t="str">
        <f>IF(A4="","",IF(リレーエントリー用紙!E8="",申込書!$Q$6,申込書!$Q$6&amp;リレーエントリー用紙!E8))</f>
        <v/>
      </c>
      <c r="C4" s="82" t="str">
        <f>IF(A4="","",申込書!$S$12)</f>
        <v/>
      </c>
      <c r="D4" s="82">
        <v>4</v>
      </c>
      <c r="E4" s="82">
        <v>1</v>
      </c>
      <c r="F4" s="82" t="str">
        <f>IF(A4="","",リレーエントリー用紙!M8)</f>
        <v/>
      </c>
      <c r="G4" s="82" t="str">
        <f>IF(チーム!A4="","",申込書!$AB$6)</f>
        <v/>
      </c>
      <c r="H4" t="str">
        <f>IF(A4="","",リレーエントリー用紙!P8)</f>
        <v/>
      </c>
      <c r="I4" t="str">
        <f>IF(A4="","",リレーエントリー用紙!Q8)</f>
        <v/>
      </c>
      <c r="J4" t="str">
        <f>IF(A4="","",リレーエントリー用紙!R8)</f>
        <v/>
      </c>
    </row>
    <row r="5" spans="1:14" x14ac:dyDescent="0.15">
      <c r="A5" s="82" t="str">
        <f>IF(リレーエントリー用紙!D9="","",リレーエントリー用紙!W9)</f>
        <v/>
      </c>
      <c r="B5" s="82" t="str">
        <f>IF(A5="","",IF(リレーエントリー用紙!E9="",申込書!$Q$6,申込書!$Q$6&amp;リレーエントリー用紙!E9))</f>
        <v/>
      </c>
      <c r="C5" s="82" t="str">
        <f>IF(A5="","",申込書!$S$12)</f>
        <v/>
      </c>
      <c r="D5" s="82">
        <v>4</v>
      </c>
      <c r="E5" s="82">
        <v>1</v>
      </c>
      <c r="F5" s="82" t="str">
        <f>IF(A5="","",リレーエントリー用紙!M9)</f>
        <v/>
      </c>
      <c r="G5" s="82" t="str">
        <f>IF(チーム!A5="","",申込書!$AB$6)</f>
        <v/>
      </c>
      <c r="H5" t="str">
        <f>IF(A5="","",リレーエントリー用紙!P9)</f>
        <v/>
      </c>
      <c r="I5" t="str">
        <f>IF(A5="","",リレーエントリー用紙!Q9)</f>
        <v/>
      </c>
      <c r="J5" t="str">
        <f>IF(A5="","",リレーエントリー用紙!R9)</f>
        <v/>
      </c>
    </row>
    <row r="6" spans="1:14" x14ac:dyDescent="0.15">
      <c r="A6" s="82" t="str">
        <f>IF(リレーエントリー用紙!D10="","",リレーエントリー用紙!W10)</f>
        <v/>
      </c>
      <c r="B6" s="82" t="str">
        <f>IF(A6="","",IF(リレーエントリー用紙!E10="",申込書!$Q$6,申込書!$Q$6&amp;リレーエントリー用紙!E10))</f>
        <v/>
      </c>
      <c r="C6" s="82" t="str">
        <f>IF(A6="","",申込書!$S$12)</f>
        <v/>
      </c>
      <c r="D6" s="82">
        <v>4</v>
      </c>
      <c r="E6" s="82">
        <v>1</v>
      </c>
      <c r="F6" s="82" t="str">
        <f>IF(A6="","",リレーエントリー用紙!M10)</f>
        <v/>
      </c>
      <c r="G6" s="82" t="str">
        <f>IF(チーム!A6="","",申込書!$AB$6)</f>
        <v/>
      </c>
      <c r="H6" t="str">
        <f>IF(A6="","",リレーエントリー用紙!P10)</f>
        <v/>
      </c>
      <c r="I6" t="str">
        <f>IF(A6="","",リレーエントリー用紙!Q10)</f>
        <v/>
      </c>
      <c r="J6" t="str">
        <f>IF(A6="","",リレーエントリー用紙!R10)</f>
        <v/>
      </c>
    </row>
    <row r="7" spans="1:14" x14ac:dyDescent="0.15">
      <c r="A7" s="82" t="str">
        <f>IF(リレーエントリー用紙!D11="","",リレーエントリー用紙!W11)</f>
        <v/>
      </c>
      <c r="B7" s="82" t="str">
        <f>IF(A7="","",IF(リレーエントリー用紙!E11="",申込書!$Q$6,申込書!$Q$6&amp;リレーエントリー用紙!E11))</f>
        <v/>
      </c>
      <c r="C7" s="82" t="str">
        <f>IF(A7="","",申込書!$S$12)</f>
        <v/>
      </c>
      <c r="D7" s="82">
        <v>4</v>
      </c>
      <c r="E7" s="82">
        <v>1</v>
      </c>
      <c r="F7" s="82" t="str">
        <f>IF(A7="","",リレーエントリー用紙!M11)</f>
        <v/>
      </c>
      <c r="G7" s="82" t="str">
        <f>IF(チーム!A7="","",申込書!$AB$6)</f>
        <v/>
      </c>
      <c r="H7" t="str">
        <f>IF(A7="","",リレーエントリー用紙!P11)</f>
        <v/>
      </c>
      <c r="I7" t="str">
        <f>IF(A7="","",リレーエントリー用紙!Q11)</f>
        <v/>
      </c>
      <c r="J7" t="str">
        <f>IF(A7="","",リレーエントリー用紙!R11)</f>
        <v/>
      </c>
    </row>
    <row r="8" spans="1:14" x14ac:dyDescent="0.15">
      <c r="A8" s="82" t="str">
        <f>IF(リレーエントリー用紙!D12="","",リレーエントリー用紙!W12)</f>
        <v/>
      </c>
      <c r="B8" s="82" t="str">
        <f>IF(A8="","",IF(リレーエントリー用紙!E12="",申込書!$Q$6,申込書!$Q$6&amp;リレーエントリー用紙!E12))</f>
        <v/>
      </c>
      <c r="C8" s="82" t="str">
        <f>IF(A8="","",申込書!$S$12)</f>
        <v/>
      </c>
      <c r="D8" s="82">
        <v>4</v>
      </c>
      <c r="E8" s="82">
        <v>1</v>
      </c>
      <c r="F8" s="82" t="str">
        <f>IF(A8="","",リレーエントリー用紙!M12)</f>
        <v/>
      </c>
      <c r="G8" s="82" t="str">
        <f>IF(チーム!A8="","",申込書!$AB$6)</f>
        <v/>
      </c>
      <c r="H8" t="str">
        <f>IF(A8="","",リレーエントリー用紙!P12)</f>
        <v/>
      </c>
      <c r="I8" t="str">
        <f>IF(A8="","",リレーエントリー用紙!Q12)</f>
        <v/>
      </c>
      <c r="J8" t="str">
        <f>IF(A8="","",リレーエントリー用紙!R12)</f>
        <v/>
      </c>
      <c r="K8" t="str">
        <f>IF($A8="","",リレーエントリー用紙!AS12)</f>
        <v/>
      </c>
      <c r="L8" t="str">
        <f>IF($A8="","",リレーエントリー用紙!AT12)</f>
        <v/>
      </c>
      <c r="M8" t="str">
        <f>IF($A8="","",リレーエントリー用紙!AU12)</f>
        <v/>
      </c>
      <c r="N8" t="str">
        <f>IF($A8="","",リレーエントリー用紙!AV12)</f>
        <v/>
      </c>
    </row>
    <row r="9" spans="1:14" x14ac:dyDescent="0.15">
      <c r="A9" s="82" t="str">
        <f>IF(リレーエントリー用紙!D13="","",リレーエントリー用紙!W13)</f>
        <v/>
      </c>
      <c r="B9" s="82" t="str">
        <f>IF(A9="","",IF(リレーエントリー用紙!E13="",申込書!$Q$6,申込書!$Q$6&amp;リレーエントリー用紙!E13))</f>
        <v/>
      </c>
      <c r="C9" s="82" t="str">
        <f>IF(A9="","",申込書!$S$12)</f>
        <v/>
      </c>
      <c r="D9" s="82">
        <v>4</v>
      </c>
      <c r="E9" s="82">
        <v>1</v>
      </c>
      <c r="F9" s="82" t="str">
        <f>IF(A9="","",リレーエントリー用紙!M13)</f>
        <v/>
      </c>
      <c r="G9" s="82" t="str">
        <f>IF(チーム!A9="","",申込書!$AB$6)</f>
        <v/>
      </c>
      <c r="H9" t="str">
        <f>IF(A9="","",リレーエントリー用紙!P13)</f>
        <v/>
      </c>
      <c r="I9" t="str">
        <f>IF(A9="","",リレーエントリー用紙!Q13)</f>
        <v/>
      </c>
      <c r="J9" t="str">
        <f>IF(A9="","",リレーエントリー用紙!R13)</f>
        <v/>
      </c>
      <c r="K9" t="str">
        <f>IF($A9="","",リレーエントリー用紙!AS13)</f>
        <v/>
      </c>
      <c r="L9" t="str">
        <f>IF($A9="","",リレーエントリー用紙!AT13)</f>
        <v/>
      </c>
      <c r="M9" t="str">
        <f>IF($A9="","",リレーエントリー用紙!AU13)</f>
        <v/>
      </c>
      <c r="N9" t="str">
        <f>IF($A9="","",リレーエントリー用紙!AV13)</f>
        <v/>
      </c>
    </row>
    <row r="10" spans="1:14" x14ac:dyDescent="0.15">
      <c r="A10" s="82" t="str">
        <f>IF(リレーエントリー用紙!D14="","",リレーエントリー用紙!W14)</f>
        <v/>
      </c>
      <c r="B10" s="82" t="str">
        <f>IF(A10="","",IF(リレーエントリー用紙!E14="",申込書!$Q$6,申込書!$Q$6&amp;リレーエントリー用紙!E14))</f>
        <v/>
      </c>
      <c r="C10" s="82" t="str">
        <f>IF(A10="","",申込書!$S$12)</f>
        <v/>
      </c>
      <c r="D10" s="82">
        <v>4</v>
      </c>
      <c r="E10" s="82">
        <v>1</v>
      </c>
      <c r="F10" s="82" t="str">
        <f>IF(A10="","",リレーエントリー用紙!M14)</f>
        <v/>
      </c>
      <c r="G10" s="82" t="str">
        <f>IF(チーム!A10="","",申込書!$AB$6)</f>
        <v/>
      </c>
      <c r="H10" t="str">
        <f>IF(A10="","",リレーエントリー用紙!P14)</f>
        <v/>
      </c>
      <c r="I10" t="str">
        <f>IF(A10="","",リレーエントリー用紙!Q14)</f>
        <v/>
      </c>
      <c r="J10" t="str">
        <f>IF(A10="","",リレーエントリー用紙!R14)</f>
        <v/>
      </c>
      <c r="K10" t="str">
        <f>IF($A10="","",リレーエントリー用紙!AS14)</f>
        <v/>
      </c>
      <c r="L10" t="str">
        <f>IF($A10="","",リレーエントリー用紙!AT14)</f>
        <v/>
      </c>
      <c r="M10" t="str">
        <f>IF($A10="","",リレーエントリー用紙!AU14)</f>
        <v/>
      </c>
      <c r="N10" t="str">
        <f>IF($A10="","",リレーエントリー用紙!AV14)</f>
        <v/>
      </c>
    </row>
    <row r="11" spans="1:14" x14ac:dyDescent="0.15">
      <c r="A11" s="82" t="str">
        <f>IF(リレーエントリー用紙!D15="","",リレーエントリー用紙!W15)</f>
        <v/>
      </c>
      <c r="B11" s="82" t="str">
        <f>IF(A11="","",IF(リレーエントリー用紙!E15="",申込書!$Q$6,申込書!$Q$6&amp;リレーエントリー用紙!E15))</f>
        <v/>
      </c>
      <c r="C11" s="82" t="str">
        <f>IF(A11="","",申込書!$S$12)</f>
        <v/>
      </c>
      <c r="D11" s="82">
        <v>4</v>
      </c>
      <c r="E11" s="82">
        <v>1</v>
      </c>
      <c r="F11" s="82" t="str">
        <f>IF(A11="","",リレーエントリー用紙!M15)</f>
        <v/>
      </c>
      <c r="G11" s="82" t="str">
        <f>IF(チーム!A11="","",申込書!$AB$6)</f>
        <v/>
      </c>
      <c r="H11" t="str">
        <f>IF(A11="","",リレーエントリー用紙!P15)</f>
        <v/>
      </c>
      <c r="I11" t="str">
        <f>IF(A11="","",リレーエントリー用紙!Q15)</f>
        <v/>
      </c>
      <c r="J11" t="str">
        <f>IF(A11="","",リレーエントリー用紙!R15)</f>
        <v/>
      </c>
      <c r="K11" t="str">
        <f>IF($A11="","",リレーエントリー用紙!AS15)</f>
        <v/>
      </c>
      <c r="L11" t="str">
        <f>IF($A11="","",リレーエントリー用紙!AT15)</f>
        <v/>
      </c>
      <c r="M11" t="str">
        <f>IF($A11="","",リレーエントリー用紙!AU15)</f>
        <v/>
      </c>
      <c r="N11" t="str">
        <f>IF($A11="","",リレーエントリー用紙!AV15)</f>
        <v/>
      </c>
    </row>
    <row r="12" spans="1:14" x14ac:dyDescent="0.15">
      <c r="A12" s="82" t="str">
        <f>IF(リレーエントリー用紙!D16="","",リレーエントリー用紙!W16)</f>
        <v/>
      </c>
      <c r="B12" s="82" t="str">
        <f>IF(A12="","",IF(リレーエントリー用紙!E16="",申込書!$Q$6,申込書!$Q$6&amp;リレーエントリー用紙!E16))</f>
        <v/>
      </c>
      <c r="C12" s="82" t="str">
        <f>IF(A12="","",申込書!$S$12)</f>
        <v/>
      </c>
      <c r="D12" s="82">
        <v>4</v>
      </c>
      <c r="E12" s="82">
        <v>1</v>
      </c>
      <c r="F12" s="82" t="str">
        <f>IF(A12="","",リレーエントリー用紙!M16)</f>
        <v/>
      </c>
      <c r="G12" s="82" t="str">
        <f>IF(チーム!A12="","",申込書!$AB$6)</f>
        <v/>
      </c>
      <c r="H12" t="str">
        <f>IF(A12="","",リレーエントリー用紙!P16)</f>
        <v/>
      </c>
      <c r="I12" t="str">
        <f>IF(A12="","",リレーエントリー用紙!Q16)</f>
        <v/>
      </c>
      <c r="J12" t="str">
        <f>IF(A12="","",リレーエントリー用紙!R16)</f>
        <v/>
      </c>
      <c r="K12" t="str">
        <f>IF($A12="","",リレーエントリー用紙!AS16)</f>
        <v/>
      </c>
      <c r="L12" t="str">
        <f>IF($A12="","",リレーエントリー用紙!AT16)</f>
        <v/>
      </c>
      <c r="M12" t="str">
        <f>IF($A12="","",リレーエントリー用紙!AU16)</f>
        <v/>
      </c>
      <c r="N12" t="str">
        <f>IF($A12="","",リレーエントリー用紙!AV16)</f>
        <v/>
      </c>
    </row>
    <row r="13" spans="1:14" x14ac:dyDescent="0.15">
      <c r="A13" s="82" t="str">
        <f>IF(リレーエントリー用紙!D17="","",リレーエントリー用紙!W17)</f>
        <v/>
      </c>
      <c r="B13" s="82" t="str">
        <f>IF(A13="","",IF(リレーエントリー用紙!E17="",申込書!$Q$6,申込書!$Q$6&amp;リレーエントリー用紙!E17))</f>
        <v/>
      </c>
      <c r="C13" s="82" t="str">
        <f>IF(A13="","",申込書!$S$12)</f>
        <v/>
      </c>
      <c r="D13" s="82">
        <v>4</v>
      </c>
      <c r="E13" s="82">
        <v>1</v>
      </c>
      <c r="F13" s="82" t="str">
        <f>IF(A13="","",リレーエントリー用紙!M17)</f>
        <v/>
      </c>
      <c r="G13" s="82" t="str">
        <f>IF(チーム!A13="","",申込書!$AB$6)</f>
        <v/>
      </c>
      <c r="H13" t="str">
        <f>IF(A13="","",リレーエントリー用紙!P17)</f>
        <v/>
      </c>
      <c r="I13" t="str">
        <f>IF(A13="","",リレーエントリー用紙!Q17)</f>
        <v/>
      </c>
      <c r="J13" t="str">
        <f>IF(A13="","",リレーエントリー用紙!R17)</f>
        <v/>
      </c>
      <c r="K13" t="str">
        <f>IF($A13="","",リレーエントリー用紙!AS17)</f>
        <v/>
      </c>
      <c r="L13" t="str">
        <f>IF($A13="","",リレーエントリー用紙!AT17)</f>
        <v/>
      </c>
      <c r="M13" t="str">
        <f>IF($A13="","",リレーエントリー用紙!AU17)</f>
        <v/>
      </c>
      <c r="N13" t="str">
        <f>IF($A13="","",リレーエントリー用紙!AV17)</f>
        <v/>
      </c>
    </row>
    <row r="14" spans="1:14" x14ac:dyDescent="0.15">
      <c r="A14" s="82" t="str">
        <f>IF(リレーエントリー用紙!D18="","",リレーエントリー用紙!W18)</f>
        <v/>
      </c>
      <c r="B14" s="82" t="str">
        <f>IF(A14="","",IF(リレーエントリー用紙!E18="",申込書!$Q$6,申込書!$Q$6&amp;リレーエントリー用紙!E18))</f>
        <v/>
      </c>
      <c r="C14" s="82" t="str">
        <f>IF(A14="","",申込書!$S$12)</f>
        <v/>
      </c>
      <c r="D14" s="82">
        <v>4</v>
      </c>
      <c r="E14" s="82">
        <v>1</v>
      </c>
      <c r="F14" s="82" t="str">
        <f>IF(A14="","",リレーエントリー用紙!M18)</f>
        <v/>
      </c>
      <c r="G14" s="82" t="str">
        <f>IF(チーム!A14="","",申込書!$AB$6)</f>
        <v/>
      </c>
      <c r="H14" t="str">
        <f>IF(A14="","",リレーエントリー用紙!P18)</f>
        <v/>
      </c>
      <c r="I14" t="str">
        <f>IF(A14="","",リレーエントリー用紙!Q18)</f>
        <v/>
      </c>
      <c r="J14" t="str">
        <f>IF(A14="","",リレーエントリー用紙!R18)</f>
        <v/>
      </c>
      <c r="K14" t="str">
        <f>IF($A14="","",リレーエントリー用紙!AS18)</f>
        <v/>
      </c>
      <c r="L14" t="str">
        <f>IF($A14="","",リレーエントリー用紙!AT18)</f>
        <v/>
      </c>
      <c r="M14" t="str">
        <f>IF($A14="","",リレーエントリー用紙!AU18)</f>
        <v/>
      </c>
      <c r="N14" t="str">
        <f>IF($A14="","",リレーエントリー用紙!AV18)</f>
        <v/>
      </c>
    </row>
    <row r="15" spans="1:14" x14ac:dyDescent="0.15">
      <c r="A15" s="82" t="str">
        <f>IF(リレーエントリー用紙!D19="","",リレーエントリー用紙!W19)</f>
        <v/>
      </c>
      <c r="B15" s="82" t="str">
        <f>IF(A15="","",IF(リレーエントリー用紙!E19="",申込書!$Q$6,申込書!$Q$6&amp;リレーエントリー用紙!E19))</f>
        <v/>
      </c>
      <c r="C15" s="82" t="str">
        <f>IF(A15="","",申込書!$S$12)</f>
        <v/>
      </c>
      <c r="D15" s="82">
        <v>4</v>
      </c>
      <c r="E15" s="82">
        <v>1</v>
      </c>
      <c r="F15" s="82" t="str">
        <f>IF(A15="","",リレーエントリー用紙!M19)</f>
        <v/>
      </c>
      <c r="G15" s="82" t="str">
        <f>IF(チーム!A15="","",申込書!$AB$6)</f>
        <v/>
      </c>
      <c r="H15" t="str">
        <f>IF(A15="","",リレーエントリー用紙!P19)</f>
        <v/>
      </c>
      <c r="I15" t="str">
        <f>IF(A15="","",リレーエントリー用紙!Q19)</f>
        <v/>
      </c>
      <c r="J15" t="str">
        <f>IF(A15="","",リレーエントリー用紙!R19)</f>
        <v/>
      </c>
      <c r="K15" t="str">
        <f>IF($A15="","",リレーエントリー用紙!AS19)</f>
        <v/>
      </c>
      <c r="L15" t="str">
        <f>IF($A15="","",リレーエントリー用紙!AT19)</f>
        <v/>
      </c>
      <c r="M15" t="str">
        <f>IF($A15="","",リレーエントリー用紙!AU19)</f>
        <v/>
      </c>
      <c r="N15" t="str">
        <f>IF($A15="","",リレーエントリー用紙!AV19)</f>
        <v/>
      </c>
    </row>
    <row r="16" spans="1:14" x14ac:dyDescent="0.15">
      <c r="A16" s="82" t="str">
        <f>IF(リレーエントリー用紙!D20="","",リレーエントリー用紙!W20)</f>
        <v/>
      </c>
      <c r="B16" s="82" t="str">
        <f>IF(A16="","",IF(リレーエントリー用紙!E20="",申込書!$Q$6,申込書!$Q$6&amp;リレーエントリー用紙!E20))</f>
        <v/>
      </c>
      <c r="C16" s="82" t="str">
        <f>IF(A16="","",申込書!$S$12)</f>
        <v/>
      </c>
      <c r="D16" s="82">
        <v>4</v>
      </c>
      <c r="E16" s="82">
        <v>1</v>
      </c>
      <c r="F16" s="82" t="str">
        <f>IF(A16="","",リレーエントリー用紙!M20)</f>
        <v/>
      </c>
      <c r="G16" s="82" t="str">
        <f>IF(チーム!A16="","",申込書!$AB$6)</f>
        <v/>
      </c>
      <c r="H16" t="str">
        <f>IF(A16="","",リレーエントリー用紙!P20)</f>
        <v/>
      </c>
      <c r="I16" t="str">
        <f>IF(A16="","",リレーエントリー用紙!Q20)</f>
        <v/>
      </c>
      <c r="J16" t="str">
        <f>IF(A16="","",リレーエントリー用紙!R20)</f>
        <v/>
      </c>
      <c r="K16" t="str">
        <f>IF($A16="","",リレーエントリー用紙!AS20)</f>
        <v/>
      </c>
      <c r="L16" t="str">
        <f>IF($A16="","",リレーエントリー用紙!AT20)</f>
        <v/>
      </c>
      <c r="M16" t="str">
        <f>IF($A16="","",リレーエントリー用紙!AU20)</f>
        <v/>
      </c>
      <c r="N16" t="str">
        <f>IF($A16="","",リレーエントリー用紙!AV20)</f>
        <v/>
      </c>
    </row>
    <row r="17" spans="1:14" x14ac:dyDescent="0.15">
      <c r="A17" s="82" t="str">
        <f>IF(リレーエントリー用紙!D21="","",リレーエントリー用紙!W21)</f>
        <v/>
      </c>
      <c r="B17" s="82" t="str">
        <f>IF(A17="","",IF(リレーエントリー用紙!E21="",申込書!$Q$6,申込書!$Q$6&amp;リレーエントリー用紙!E21))</f>
        <v/>
      </c>
      <c r="C17" s="82" t="str">
        <f>IF(A17="","",申込書!$S$12)</f>
        <v/>
      </c>
      <c r="D17" s="82">
        <v>4</v>
      </c>
      <c r="E17" s="82">
        <v>1</v>
      </c>
      <c r="F17" s="82" t="str">
        <f>IF(A17="","",リレーエントリー用紙!M21)</f>
        <v/>
      </c>
      <c r="G17" s="82" t="str">
        <f>IF(チーム!A17="","",申込書!$AB$6)</f>
        <v/>
      </c>
      <c r="H17" t="str">
        <f>IF(A17="","",リレーエントリー用紙!P21)</f>
        <v/>
      </c>
      <c r="I17" t="str">
        <f>IF(A17="","",リレーエントリー用紙!Q21)</f>
        <v/>
      </c>
      <c r="J17" t="str">
        <f>IF(A17="","",リレーエントリー用紙!R21)</f>
        <v/>
      </c>
      <c r="K17" t="str">
        <f>IF($A17="","",リレーエントリー用紙!AS21)</f>
        <v/>
      </c>
      <c r="L17" t="str">
        <f>IF($A17="","",リレーエントリー用紙!AT21)</f>
        <v/>
      </c>
      <c r="M17" t="str">
        <f>IF($A17="","",リレーエントリー用紙!AU21)</f>
        <v/>
      </c>
      <c r="N17" t="str">
        <f>IF($A17="","",リレーエントリー用紙!AV21)</f>
        <v/>
      </c>
    </row>
    <row r="18" spans="1:14" x14ac:dyDescent="0.15">
      <c r="A18" s="82" t="str">
        <f>IF(リレーエントリー用紙!D22="","",リレーエントリー用紙!W22)</f>
        <v/>
      </c>
      <c r="B18" s="82" t="str">
        <f>IF(A18="","",IF(リレーエントリー用紙!E22="",申込書!$Q$6,申込書!$Q$6&amp;リレーエントリー用紙!E22))</f>
        <v/>
      </c>
      <c r="C18" s="82" t="str">
        <f>IF(A18="","",申込書!$S$12)</f>
        <v/>
      </c>
      <c r="D18" s="82">
        <v>4</v>
      </c>
      <c r="E18" s="82">
        <v>1</v>
      </c>
      <c r="F18" s="82" t="str">
        <f>IF(A18="","",リレーエントリー用紙!M22)</f>
        <v/>
      </c>
      <c r="G18" s="82" t="str">
        <f>IF(チーム!A18="","",申込書!$AB$6)</f>
        <v/>
      </c>
      <c r="H18" t="str">
        <f>IF(A18="","",リレーエントリー用紙!P22)</f>
        <v/>
      </c>
      <c r="I18" t="str">
        <f>IF(A18="","",リレーエントリー用紙!Q22)</f>
        <v/>
      </c>
      <c r="J18" t="str">
        <f>IF(A18="","",リレーエントリー用紙!R22)</f>
        <v/>
      </c>
      <c r="K18" t="str">
        <f>IF($A18="","",リレーエントリー用紙!AS22)</f>
        <v/>
      </c>
      <c r="L18" t="str">
        <f>IF($A18="","",リレーエントリー用紙!AT22)</f>
        <v/>
      </c>
      <c r="M18" t="str">
        <f>IF($A18="","",リレーエントリー用紙!AU22)</f>
        <v/>
      </c>
      <c r="N18" t="str">
        <f>IF($A18="","",リレーエントリー用紙!AV22)</f>
        <v/>
      </c>
    </row>
    <row r="19" spans="1:14" x14ac:dyDescent="0.15">
      <c r="A19" s="82" t="str">
        <f>IF(リレーエントリー用紙!D23="","",リレーエントリー用紙!W23)</f>
        <v/>
      </c>
      <c r="B19" s="82" t="str">
        <f>IF(A19="","",IF(リレーエントリー用紙!E23="",申込書!$Q$6,申込書!$Q$6&amp;リレーエントリー用紙!E23))</f>
        <v/>
      </c>
      <c r="C19" s="82" t="str">
        <f>IF(A19="","",申込書!$S$12)</f>
        <v/>
      </c>
      <c r="D19" s="82">
        <v>4</v>
      </c>
      <c r="E19" s="82">
        <v>1</v>
      </c>
      <c r="F19" s="82" t="str">
        <f>IF(A19="","",リレーエントリー用紙!M23)</f>
        <v/>
      </c>
      <c r="G19" s="82" t="str">
        <f>IF(チーム!A19="","",申込書!$AB$6)</f>
        <v/>
      </c>
      <c r="H19" t="str">
        <f>IF(A19="","",リレーエントリー用紙!P23)</f>
        <v/>
      </c>
      <c r="I19" t="str">
        <f>IF(A19="","",リレーエントリー用紙!Q23)</f>
        <v/>
      </c>
      <c r="J19" t="str">
        <f>IF(A19="","",リレーエントリー用紙!R23)</f>
        <v/>
      </c>
      <c r="K19" t="str">
        <f>IF($A19="","",リレーエントリー用紙!AS23)</f>
        <v/>
      </c>
      <c r="L19" t="str">
        <f>IF($A19="","",リレーエントリー用紙!AT23)</f>
        <v/>
      </c>
      <c r="M19" t="str">
        <f>IF($A19="","",リレーエントリー用紙!AU23)</f>
        <v/>
      </c>
      <c r="N19" t="str">
        <f>IF($A19="","",リレーエントリー用紙!AV23)</f>
        <v/>
      </c>
    </row>
    <row r="20" spans="1:14" x14ac:dyDescent="0.15">
      <c r="A20" s="82" t="str">
        <f>IF(リレーエントリー用紙!D24="","",リレーエントリー用紙!W24)</f>
        <v/>
      </c>
      <c r="B20" s="82" t="str">
        <f>IF(A20="","",IF(リレーエントリー用紙!E24="",申込書!$Q$6,申込書!$Q$6&amp;リレーエントリー用紙!E24))</f>
        <v/>
      </c>
      <c r="C20" s="82" t="str">
        <f>IF(A20="","",申込書!$S$12)</f>
        <v/>
      </c>
      <c r="D20" s="82">
        <v>4</v>
      </c>
      <c r="E20" s="82">
        <v>1</v>
      </c>
      <c r="F20" s="82" t="str">
        <f>IF(A20="","",リレーエントリー用紙!M24)</f>
        <v/>
      </c>
      <c r="G20" s="82" t="str">
        <f>IF(チーム!A20="","",申込書!$AB$6)</f>
        <v/>
      </c>
      <c r="H20" t="str">
        <f>IF(A20="","",リレーエントリー用紙!P24)</f>
        <v/>
      </c>
      <c r="I20" t="str">
        <f>IF(A20="","",リレーエントリー用紙!Q24)</f>
        <v/>
      </c>
      <c r="J20" t="str">
        <f>IF(A20="","",リレーエントリー用紙!R24)</f>
        <v/>
      </c>
      <c r="K20" t="str">
        <f>IF($A20="","",リレーエントリー用紙!AS24)</f>
        <v/>
      </c>
      <c r="L20" t="str">
        <f>IF($A20="","",リレーエントリー用紙!AT24)</f>
        <v/>
      </c>
      <c r="M20" t="str">
        <f>IF($A20="","",リレーエントリー用紙!AU24)</f>
        <v/>
      </c>
      <c r="N20" t="str">
        <f>IF($A20="","",リレーエントリー用紙!AV24)</f>
        <v/>
      </c>
    </row>
    <row r="21" spans="1:14" x14ac:dyDescent="0.15">
      <c r="A21" s="82" t="str">
        <f>IF(リレーエントリー用紙!D25="","",リレーエントリー用紙!W25)</f>
        <v/>
      </c>
      <c r="B21" s="82" t="str">
        <f>IF(A21="","",IF(リレーエントリー用紙!E25="",申込書!$Q$6,申込書!$Q$6&amp;リレーエントリー用紙!E25))</f>
        <v/>
      </c>
      <c r="C21" s="82" t="str">
        <f>IF(A21="","",申込書!$S$12)</f>
        <v/>
      </c>
      <c r="D21" s="82">
        <v>4</v>
      </c>
      <c r="E21" s="82">
        <v>1</v>
      </c>
      <c r="F21" s="82" t="str">
        <f>IF(A21="","",リレーエントリー用紙!M25)</f>
        <v/>
      </c>
      <c r="G21" s="82" t="str">
        <f>IF(チーム!A21="","",申込書!$AB$6)</f>
        <v/>
      </c>
      <c r="H21" t="str">
        <f>IF(A21="","",リレーエントリー用紙!P25)</f>
        <v/>
      </c>
      <c r="I21" t="str">
        <f>IF(A21="","",リレーエントリー用紙!Q25)</f>
        <v/>
      </c>
      <c r="J21" t="str">
        <f>IF(A21="","",リレーエントリー用紙!R25)</f>
        <v/>
      </c>
      <c r="K21" t="str">
        <f>IF($A21="","",リレーエントリー用紙!AS25)</f>
        <v/>
      </c>
      <c r="L21" t="str">
        <f>IF($A21="","",リレーエントリー用紙!AT25)</f>
        <v/>
      </c>
      <c r="M21" t="str">
        <f>IF($A21="","",リレーエントリー用紙!AU25)</f>
        <v/>
      </c>
      <c r="N21" t="str">
        <f>IF($A21="","",リレーエントリー用紙!AV25)</f>
        <v/>
      </c>
    </row>
    <row r="22" spans="1:14" x14ac:dyDescent="0.15">
      <c r="A22" s="82" t="str">
        <f>IF(リレーエントリー用紙!D26="","",リレーエントリー用紙!W26)</f>
        <v/>
      </c>
      <c r="B22" s="82" t="str">
        <f>IF(A22="","",IF(リレーエントリー用紙!E26="",申込書!$Q$6,申込書!$Q$6&amp;リレーエントリー用紙!E26))</f>
        <v/>
      </c>
      <c r="C22" s="82" t="str">
        <f>IF(A22="","",申込書!$S$12)</f>
        <v/>
      </c>
      <c r="D22" s="82">
        <v>4</v>
      </c>
      <c r="E22" s="82">
        <v>1</v>
      </c>
      <c r="F22" s="82" t="str">
        <f>IF(A22="","",リレーエントリー用紙!M26)</f>
        <v/>
      </c>
      <c r="G22" s="82" t="str">
        <f>IF(チーム!A22="","",申込書!$AB$6)</f>
        <v/>
      </c>
      <c r="H22" t="str">
        <f>IF(A22="","",リレーエントリー用紙!P26)</f>
        <v/>
      </c>
      <c r="I22" t="str">
        <f>IF(A22="","",リレーエントリー用紙!Q26)</f>
        <v/>
      </c>
      <c r="J22" t="str">
        <f>IF(A22="","",リレーエントリー用紙!R26)</f>
        <v/>
      </c>
      <c r="K22" t="str">
        <f>IF($A22="","",リレーエントリー用紙!AS26)</f>
        <v/>
      </c>
      <c r="L22" t="str">
        <f>IF($A22="","",リレーエントリー用紙!AT26)</f>
        <v/>
      </c>
      <c r="M22" t="str">
        <f>IF($A22="","",リレーエントリー用紙!AU26)</f>
        <v/>
      </c>
      <c r="N22" t="str">
        <f>IF($A22="","",リレーエントリー用紙!AV26)</f>
        <v/>
      </c>
    </row>
    <row r="23" spans="1:14" x14ac:dyDescent="0.15">
      <c r="A23" s="82" t="str">
        <f>IF(リレーエントリー用紙!D27="","",リレーエントリー用紙!W27)</f>
        <v/>
      </c>
      <c r="B23" s="82" t="str">
        <f>IF(A23="","",IF(リレーエントリー用紙!E27="",申込書!$Q$6,申込書!$Q$6&amp;リレーエントリー用紙!E27))</f>
        <v/>
      </c>
      <c r="C23" s="82" t="str">
        <f>IF(A23="","",申込書!$S$12)</f>
        <v/>
      </c>
      <c r="D23" s="82">
        <v>4</v>
      </c>
      <c r="E23" s="82">
        <v>1</v>
      </c>
      <c r="F23" s="82" t="str">
        <f>IF(A23="","",リレーエントリー用紙!M27)</f>
        <v/>
      </c>
      <c r="G23" s="82" t="str">
        <f>IF(チーム!A23="","",申込書!$AB$6)</f>
        <v/>
      </c>
      <c r="H23" t="str">
        <f>IF(A23="","",リレーエントリー用紙!P27)</f>
        <v/>
      </c>
      <c r="I23" t="str">
        <f>IF(A23="","",リレーエントリー用紙!Q27)</f>
        <v/>
      </c>
      <c r="J23" t="str">
        <f>IF(A23="","",リレーエントリー用紙!R27)</f>
        <v/>
      </c>
      <c r="K23" t="str">
        <f>IF($A23="","",リレーエントリー用紙!AS27)</f>
        <v/>
      </c>
      <c r="L23" t="str">
        <f>IF($A23="","",リレーエントリー用紙!AT27)</f>
        <v/>
      </c>
      <c r="M23" t="str">
        <f>IF($A23="","",リレーエントリー用紙!AU27)</f>
        <v/>
      </c>
      <c r="N23" t="str">
        <f>IF($A23="","",リレーエントリー用紙!AV27)</f>
        <v/>
      </c>
    </row>
    <row r="24" spans="1:14" x14ac:dyDescent="0.15">
      <c r="A24" s="82" t="str">
        <f>IF(リレーエントリー用紙!D28="","",リレーエントリー用紙!W28)</f>
        <v/>
      </c>
      <c r="B24" s="82" t="str">
        <f>IF(A24="","",IF(リレーエントリー用紙!E28="",申込書!$Q$6,申込書!$Q$6&amp;リレーエントリー用紙!E28))</f>
        <v/>
      </c>
      <c r="C24" s="82" t="str">
        <f>IF(A24="","",申込書!$S$12)</f>
        <v/>
      </c>
      <c r="D24" s="82">
        <v>4</v>
      </c>
      <c r="E24" s="82">
        <v>1</v>
      </c>
      <c r="F24" s="82" t="str">
        <f>IF(A24="","",リレーエントリー用紙!M28)</f>
        <v/>
      </c>
      <c r="G24" s="82" t="str">
        <f>IF(チーム!A24="","",申込書!$AB$6)</f>
        <v/>
      </c>
      <c r="H24" t="str">
        <f>IF(A24="","",リレーエントリー用紙!P28)</f>
        <v/>
      </c>
      <c r="I24" t="str">
        <f>IF(A24="","",リレーエントリー用紙!Q28)</f>
        <v/>
      </c>
      <c r="J24" t="str">
        <f>IF(A24="","",リレーエントリー用紙!R28)</f>
        <v/>
      </c>
      <c r="K24" t="str">
        <f>IF($A24="","",リレーエントリー用紙!AS28)</f>
        <v/>
      </c>
      <c r="L24" t="str">
        <f>IF($A24="","",リレーエントリー用紙!AT28)</f>
        <v/>
      </c>
      <c r="M24" t="str">
        <f>IF($A24="","",リレーエントリー用紙!AU28)</f>
        <v/>
      </c>
      <c r="N24" t="str">
        <f>IF($A24="","",リレーエントリー用紙!AV28)</f>
        <v/>
      </c>
    </row>
    <row r="25" spans="1:14" x14ac:dyDescent="0.15">
      <c r="A25" s="82" t="str">
        <f>IF(リレーエントリー用紙!D29="","",リレーエントリー用紙!W29)</f>
        <v/>
      </c>
      <c r="B25" s="82" t="str">
        <f>IF(A25="","",IF(リレーエントリー用紙!E29="",申込書!$Q$6,申込書!$Q$6&amp;リレーエントリー用紙!E29))</f>
        <v/>
      </c>
      <c r="C25" s="82" t="str">
        <f>IF(A25="","",申込書!$S$12)</f>
        <v/>
      </c>
      <c r="D25" s="82">
        <v>4</v>
      </c>
      <c r="E25" s="82">
        <v>1</v>
      </c>
      <c r="F25" s="82" t="str">
        <f>IF(A25="","",リレーエントリー用紙!M29)</f>
        <v/>
      </c>
      <c r="G25" s="82" t="str">
        <f>IF(チーム!A25="","",申込書!$AB$6)</f>
        <v/>
      </c>
      <c r="H25" t="str">
        <f>IF(A25="","",リレーエントリー用紙!P29)</f>
        <v/>
      </c>
      <c r="I25" t="str">
        <f>IF(A25="","",リレーエントリー用紙!Q29)</f>
        <v/>
      </c>
      <c r="J25" t="str">
        <f>IF(A25="","",リレーエントリー用紙!R29)</f>
        <v/>
      </c>
      <c r="K25" t="str">
        <f>IF($A25="","",リレーエントリー用紙!AS29)</f>
        <v/>
      </c>
      <c r="L25" t="str">
        <f>IF($A25="","",リレーエントリー用紙!AT29)</f>
        <v/>
      </c>
      <c r="M25" t="str">
        <f>IF($A25="","",リレーエントリー用紙!AU29)</f>
        <v/>
      </c>
      <c r="N25" t="str">
        <f>IF($A25="","",リレーエントリー用紙!AV29)</f>
        <v/>
      </c>
    </row>
    <row r="26" spans="1:14" x14ac:dyDescent="0.15">
      <c r="A26" s="82" t="str">
        <f>IF(リレーエントリー用紙!D30="","",リレーエントリー用紙!W30)</f>
        <v/>
      </c>
      <c r="B26" s="82" t="str">
        <f>IF(A26="","",IF(リレーエントリー用紙!E30="",申込書!$Q$6,申込書!$Q$6&amp;リレーエントリー用紙!E30))</f>
        <v/>
      </c>
      <c r="C26" s="82" t="str">
        <f>IF(A26="","",申込書!$S$12)</f>
        <v/>
      </c>
      <c r="D26" s="82">
        <v>4</v>
      </c>
      <c r="E26" s="82">
        <v>1</v>
      </c>
      <c r="F26" s="82" t="str">
        <f>IF(A26="","",リレーエントリー用紙!M30)</f>
        <v/>
      </c>
      <c r="G26" s="82" t="str">
        <f>IF(チーム!A26="","",申込書!$AB$6)</f>
        <v/>
      </c>
      <c r="H26" t="str">
        <f>IF(A26="","",リレーエントリー用紙!P30)</f>
        <v/>
      </c>
      <c r="I26" t="str">
        <f>IF(A26="","",リレーエントリー用紙!Q30)</f>
        <v/>
      </c>
      <c r="J26" t="str">
        <f>IF(A26="","",リレーエントリー用紙!R30)</f>
        <v/>
      </c>
      <c r="K26" t="str">
        <f>IF($A26="","",リレーエントリー用紙!AS30)</f>
        <v/>
      </c>
      <c r="L26" t="str">
        <f>IF($A26="","",リレーエントリー用紙!AT30)</f>
        <v/>
      </c>
      <c r="M26" t="str">
        <f>IF($A26="","",リレーエントリー用紙!AU30)</f>
        <v/>
      </c>
      <c r="N26" t="str">
        <f>IF($A26="","",リレーエントリー用紙!AV30)</f>
        <v/>
      </c>
    </row>
    <row r="27" spans="1:14" x14ac:dyDescent="0.15">
      <c r="A27" s="82" t="str">
        <f>IF(リレーエントリー用紙!D31="","",リレーエントリー用紙!W31)</f>
        <v/>
      </c>
      <c r="B27" s="82" t="str">
        <f>IF(A27="","",IF(リレーエントリー用紙!E31="",申込書!$Q$6,申込書!$Q$6&amp;リレーエントリー用紙!E31))</f>
        <v/>
      </c>
      <c r="C27" s="82" t="str">
        <f>IF(A27="","",申込書!$S$12)</f>
        <v/>
      </c>
      <c r="D27" s="82">
        <v>4</v>
      </c>
      <c r="E27" s="82">
        <v>1</v>
      </c>
      <c r="F27" s="82" t="str">
        <f>IF(A27="","",リレーエントリー用紙!M31)</f>
        <v/>
      </c>
      <c r="G27" s="82" t="str">
        <f>IF(チーム!A27="","",申込書!$AB$6)</f>
        <v/>
      </c>
      <c r="H27" t="str">
        <f>IF(A27="","",リレーエントリー用紙!P31)</f>
        <v/>
      </c>
      <c r="I27" t="str">
        <f>IF(A27="","",リレーエントリー用紙!Q31)</f>
        <v/>
      </c>
      <c r="J27" t="str">
        <f>IF(A27="","",リレーエントリー用紙!R31)</f>
        <v/>
      </c>
      <c r="K27" t="str">
        <f>IF($A27="","",リレーエントリー用紙!AS31)</f>
        <v/>
      </c>
      <c r="L27" t="str">
        <f>IF($A27="","",リレーエントリー用紙!AT31)</f>
        <v/>
      </c>
      <c r="M27" t="str">
        <f>IF($A27="","",リレーエントリー用紙!AU31)</f>
        <v/>
      </c>
      <c r="N27" t="str">
        <f>IF($A27="","",リレーエントリー用紙!AV31)</f>
        <v/>
      </c>
    </row>
    <row r="28" spans="1:14" x14ac:dyDescent="0.15">
      <c r="A28" s="82" t="str">
        <f>IF(リレーエントリー用紙!D32="","",リレーエントリー用紙!W32)</f>
        <v/>
      </c>
      <c r="B28" s="82" t="str">
        <f>IF(A28="","",IF(リレーエントリー用紙!E32="",申込書!$Q$6,申込書!$Q$6&amp;リレーエントリー用紙!E32))</f>
        <v/>
      </c>
      <c r="C28" s="82" t="str">
        <f>IF(A28="","",申込書!$S$12)</f>
        <v/>
      </c>
      <c r="D28" s="82">
        <v>4</v>
      </c>
      <c r="E28" s="82">
        <v>1</v>
      </c>
      <c r="F28" s="82" t="str">
        <f>IF(A28="","",リレーエントリー用紙!M32)</f>
        <v/>
      </c>
      <c r="G28" s="82" t="str">
        <f>IF(チーム!A28="","",申込書!$AB$6)</f>
        <v/>
      </c>
      <c r="H28" t="str">
        <f>IF(A28="","",リレーエントリー用紙!P32)</f>
        <v/>
      </c>
      <c r="I28" t="str">
        <f>IF(A28="","",リレーエントリー用紙!Q32)</f>
        <v/>
      </c>
      <c r="J28" t="str">
        <f>IF(A28="","",リレーエントリー用紙!R32)</f>
        <v/>
      </c>
      <c r="K28" t="str">
        <f>IF($A28="","",リレーエントリー用紙!AS32)</f>
        <v/>
      </c>
      <c r="L28" t="str">
        <f>IF($A28="","",リレーエントリー用紙!AT32)</f>
        <v/>
      </c>
      <c r="M28" t="str">
        <f>IF($A28="","",リレーエントリー用紙!AU32)</f>
        <v/>
      </c>
      <c r="N28" t="str">
        <f>IF($A28="","",リレーエントリー用紙!AV32)</f>
        <v/>
      </c>
    </row>
    <row r="29" spans="1:14" x14ac:dyDescent="0.15">
      <c r="A29" s="82" t="str">
        <f>IF(リレーエントリー用紙!D33="","",リレーエントリー用紙!W33)</f>
        <v/>
      </c>
      <c r="B29" s="82" t="str">
        <f>IF(A29="","",IF(リレーエントリー用紙!E33="",申込書!$Q$6,申込書!$Q$6&amp;リレーエントリー用紙!E33))</f>
        <v/>
      </c>
      <c r="C29" s="82" t="str">
        <f>IF(A29="","",申込書!$S$12)</f>
        <v/>
      </c>
      <c r="D29" s="82">
        <v>4</v>
      </c>
      <c r="E29" s="82">
        <v>1</v>
      </c>
      <c r="F29" s="82" t="str">
        <f>IF(A29="","",リレーエントリー用紙!M33)</f>
        <v/>
      </c>
      <c r="G29" s="82" t="str">
        <f>IF(チーム!A29="","",申込書!$AB$6)</f>
        <v/>
      </c>
      <c r="H29" t="str">
        <f>IF(A29="","",リレーエントリー用紙!P33)</f>
        <v/>
      </c>
      <c r="I29" t="str">
        <f>IF(A29="","",リレーエントリー用紙!Q33)</f>
        <v/>
      </c>
      <c r="J29" t="str">
        <f>IF(A29="","",リレーエントリー用紙!R33)</f>
        <v/>
      </c>
      <c r="K29" t="str">
        <f>IF($A29="","",リレーエントリー用紙!AS33)</f>
        <v/>
      </c>
      <c r="L29" t="str">
        <f>IF($A29="","",リレーエントリー用紙!AT33)</f>
        <v/>
      </c>
      <c r="M29" t="str">
        <f>IF($A29="","",リレーエントリー用紙!AU33)</f>
        <v/>
      </c>
      <c r="N29" t="str">
        <f>IF($A29="","",リレーエントリー用紙!AV33)</f>
        <v/>
      </c>
    </row>
    <row r="30" spans="1:14" x14ac:dyDescent="0.15">
      <c r="A30" s="82" t="str">
        <f>IF(リレーエントリー用紙!D34="","",リレーエントリー用紙!W34)</f>
        <v/>
      </c>
      <c r="B30" s="82" t="str">
        <f>IF(A30="","",IF(リレーエントリー用紙!E34="",申込書!$Q$6,申込書!$Q$6&amp;リレーエントリー用紙!E34))</f>
        <v/>
      </c>
      <c r="C30" s="82" t="str">
        <f>IF(A30="","",申込書!$S$12)</f>
        <v/>
      </c>
      <c r="D30" s="82">
        <v>4</v>
      </c>
      <c r="E30" s="82">
        <v>1</v>
      </c>
      <c r="F30" s="82" t="str">
        <f>IF(A30="","",リレーエントリー用紙!M34)</f>
        <v/>
      </c>
      <c r="G30" s="82" t="str">
        <f>IF(チーム!A30="","",申込書!$AB$6)</f>
        <v/>
      </c>
      <c r="H30" t="str">
        <f>IF(A30="","",リレーエントリー用紙!P34)</f>
        <v/>
      </c>
      <c r="I30" t="str">
        <f>IF(A30="","",リレーエントリー用紙!Q34)</f>
        <v/>
      </c>
      <c r="J30" t="str">
        <f>IF(A30="","",リレーエントリー用紙!R34)</f>
        <v/>
      </c>
      <c r="K30" t="str">
        <f>IF($A30="","",リレーエントリー用紙!AS34)</f>
        <v/>
      </c>
      <c r="L30" t="str">
        <f>IF($A30="","",リレーエントリー用紙!AT34)</f>
        <v/>
      </c>
      <c r="M30" t="str">
        <f>IF($A30="","",リレーエントリー用紙!AU34)</f>
        <v/>
      </c>
      <c r="N30" t="str">
        <f>IF($A30="","",リレーエントリー用紙!AV34)</f>
        <v/>
      </c>
    </row>
    <row r="31" spans="1:14" x14ac:dyDescent="0.15">
      <c r="A31" s="82" t="str">
        <f>IF(リレーエントリー用紙!D35="","",リレーエントリー用紙!W35)</f>
        <v/>
      </c>
      <c r="B31" s="82" t="str">
        <f>IF(A31="","",IF(リレーエントリー用紙!E35="",申込書!$Q$6,申込書!$Q$6&amp;リレーエントリー用紙!E35))</f>
        <v/>
      </c>
      <c r="C31" s="82" t="str">
        <f>IF(A31="","",申込書!$S$12)</f>
        <v/>
      </c>
      <c r="D31" s="82">
        <v>4</v>
      </c>
      <c r="E31" s="82">
        <v>1</v>
      </c>
      <c r="F31" s="82" t="str">
        <f>IF(A31="","",リレーエントリー用紙!M35)</f>
        <v/>
      </c>
      <c r="G31" s="82" t="str">
        <f>IF(チーム!A31="","",申込書!$AB$6)</f>
        <v/>
      </c>
      <c r="H31" t="str">
        <f>IF(A31="","",リレーエントリー用紙!P35)</f>
        <v/>
      </c>
      <c r="I31" t="str">
        <f>IF(A31="","",リレーエントリー用紙!Q35)</f>
        <v/>
      </c>
      <c r="J31" t="str">
        <f>IF(A31="","",リレーエントリー用紙!R35)</f>
        <v/>
      </c>
      <c r="K31" t="str">
        <f>IF($A31="","",リレーエントリー用紙!AS35)</f>
        <v/>
      </c>
      <c r="L31" t="str">
        <f>IF($A31="","",リレーエントリー用紙!AT35)</f>
        <v/>
      </c>
      <c r="M31" t="str">
        <f>IF($A31="","",リレーエントリー用紙!AU35)</f>
        <v/>
      </c>
      <c r="N31" t="str">
        <f>IF($A31="","",リレーエントリー用紙!AV35)</f>
        <v/>
      </c>
    </row>
    <row r="32" spans="1:14" x14ac:dyDescent="0.15">
      <c r="A32" s="82" t="str">
        <f>IF(リレーエントリー用紙!D36="","",リレーエントリー用紙!W36)</f>
        <v/>
      </c>
      <c r="B32" s="82" t="str">
        <f>IF(A32="","",IF(リレーエントリー用紙!E36="",申込書!$Q$6,申込書!$Q$6&amp;リレーエントリー用紙!E36))</f>
        <v/>
      </c>
      <c r="C32" s="82" t="str">
        <f>IF(A32="","",申込書!$S$12)</f>
        <v/>
      </c>
      <c r="D32" s="82">
        <v>4</v>
      </c>
      <c r="E32" s="82">
        <v>1</v>
      </c>
      <c r="F32" s="82" t="str">
        <f>IF(A32="","",リレーエントリー用紙!M36)</f>
        <v/>
      </c>
      <c r="G32" s="82" t="str">
        <f>IF(チーム!A32="","",申込書!$AB$6)</f>
        <v/>
      </c>
      <c r="H32" t="str">
        <f>IF(A32="","",リレーエントリー用紙!P36)</f>
        <v/>
      </c>
      <c r="I32" t="str">
        <f>IF(A32="","",リレーエントリー用紙!Q36)</f>
        <v/>
      </c>
      <c r="J32" t="str">
        <f>IF(A32="","",リレーエントリー用紙!R36)</f>
        <v/>
      </c>
      <c r="K32" t="str">
        <f>IF($A32="","",リレーエントリー用紙!AS36)</f>
        <v/>
      </c>
      <c r="L32" t="str">
        <f>IF($A32="","",リレーエントリー用紙!AT36)</f>
        <v/>
      </c>
      <c r="M32" t="str">
        <f>IF($A32="","",リレーエントリー用紙!AU36)</f>
        <v/>
      </c>
      <c r="N32" t="str">
        <f>IF($A32="","",リレーエントリー用紙!AV36)</f>
        <v/>
      </c>
    </row>
    <row r="33" spans="1:14" x14ac:dyDescent="0.15">
      <c r="A33" s="82" t="str">
        <f>IF(リレーエントリー用紙!D37="","",リレーエントリー用紙!W37)</f>
        <v/>
      </c>
      <c r="B33" s="82" t="str">
        <f>IF(A33="","",IF(リレーエントリー用紙!E37="",申込書!$Q$6,申込書!$Q$6&amp;リレーエントリー用紙!E37))</f>
        <v/>
      </c>
      <c r="C33" s="82" t="str">
        <f>IF(A33="","",申込書!$S$12)</f>
        <v/>
      </c>
      <c r="D33" s="82">
        <v>4</v>
      </c>
      <c r="E33" s="82">
        <v>1</v>
      </c>
      <c r="F33" s="82" t="str">
        <f>IF(A33="","",リレーエントリー用紙!M37)</f>
        <v/>
      </c>
      <c r="G33" s="82" t="str">
        <f>IF(チーム!A33="","",申込書!$AB$6)</f>
        <v/>
      </c>
      <c r="H33" t="str">
        <f>IF(A33="","",リレーエントリー用紙!P37)</f>
        <v/>
      </c>
      <c r="I33" t="str">
        <f>IF(A33="","",リレーエントリー用紙!Q37)</f>
        <v/>
      </c>
      <c r="J33" t="str">
        <f>IF(A33="","",リレーエントリー用紙!R37)</f>
        <v/>
      </c>
      <c r="K33" t="str">
        <f>IF($A33="","",リレーエントリー用紙!AS37)</f>
        <v/>
      </c>
      <c r="L33" t="str">
        <f>IF($A33="","",リレーエントリー用紙!AT37)</f>
        <v/>
      </c>
      <c r="M33" t="str">
        <f>IF($A33="","",リレーエントリー用紙!AU37)</f>
        <v/>
      </c>
      <c r="N33" t="str">
        <f>IF($A33="","",リレーエントリー用紙!AV37)</f>
        <v/>
      </c>
    </row>
    <row r="34" spans="1:14" x14ac:dyDescent="0.15">
      <c r="A34" s="82" t="str">
        <f>IF(リレーエントリー用紙!D38="","",リレーエントリー用紙!W38)</f>
        <v/>
      </c>
      <c r="B34" s="82" t="str">
        <f>IF(A34="","",IF(リレーエントリー用紙!E38="",申込書!$Q$6,申込書!$Q$6&amp;リレーエントリー用紙!E38))</f>
        <v/>
      </c>
      <c r="C34" s="82" t="str">
        <f>IF(A34="","",申込書!$S$12)</f>
        <v/>
      </c>
      <c r="D34" s="82">
        <v>4</v>
      </c>
      <c r="E34" s="82">
        <v>1</v>
      </c>
      <c r="F34" s="82" t="str">
        <f>IF(A34="","",リレーエントリー用紙!M38)</f>
        <v/>
      </c>
      <c r="G34" s="82" t="str">
        <f>IF(チーム!A34="","",申込書!$AB$6)</f>
        <v/>
      </c>
      <c r="H34" t="str">
        <f>IF(A34="","",リレーエントリー用紙!P38)</f>
        <v/>
      </c>
      <c r="I34" t="str">
        <f>IF(A34="","",リレーエントリー用紙!Q38)</f>
        <v/>
      </c>
      <c r="J34" t="str">
        <f>IF(A34="","",リレーエントリー用紙!R38)</f>
        <v/>
      </c>
      <c r="K34" t="str">
        <f>IF($A34="","",リレーエントリー用紙!AS38)</f>
        <v/>
      </c>
      <c r="L34" t="str">
        <f>IF($A34="","",リレーエントリー用紙!AT38)</f>
        <v/>
      </c>
      <c r="M34" t="str">
        <f>IF($A34="","",リレーエントリー用紙!AU38)</f>
        <v/>
      </c>
      <c r="N34" t="str">
        <f>IF($A34="","",リレーエントリー用紙!AV38)</f>
        <v/>
      </c>
    </row>
    <row r="35" spans="1:14" x14ac:dyDescent="0.15">
      <c r="A35" s="82" t="str">
        <f>IF(リレーエントリー用紙!D39="","",リレーエントリー用紙!W39)</f>
        <v/>
      </c>
      <c r="B35" s="82" t="str">
        <f>IF(A35="","",IF(リレーエントリー用紙!E39="",申込書!$Q$6,申込書!$Q$6&amp;リレーエントリー用紙!E39))</f>
        <v/>
      </c>
      <c r="C35" s="82" t="str">
        <f>IF(A35="","",申込書!$S$12)</f>
        <v/>
      </c>
      <c r="D35" s="82">
        <v>4</v>
      </c>
      <c r="E35" s="82">
        <v>1</v>
      </c>
      <c r="F35" s="82" t="str">
        <f>IF(A35="","",リレーエントリー用紙!M39)</f>
        <v/>
      </c>
      <c r="G35" s="82" t="str">
        <f>IF(チーム!A35="","",申込書!$AB$6)</f>
        <v/>
      </c>
      <c r="H35" t="str">
        <f>IF(A35="","",リレーエントリー用紙!P39)</f>
        <v/>
      </c>
      <c r="I35" t="str">
        <f>IF(A35="","",リレーエントリー用紙!Q39)</f>
        <v/>
      </c>
      <c r="J35" t="str">
        <f>IF(A35="","",リレーエントリー用紙!R39)</f>
        <v/>
      </c>
      <c r="K35" t="str">
        <f>IF($A35="","",リレーエントリー用紙!AS39)</f>
        <v/>
      </c>
      <c r="L35" t="str">
        <f>IF($A35="","",リレーエントリー用紙!AT39)</f>
        <v/>
      </c>
      <c r="M35" t="str">
        <f>IF($A35="","",リレーエントリー用紙!AU39)</f>
        <v/>
      </c>
      <c r="N35" t="str">
        <f>IF($A35="","",リレーエントリー用紙!AV39)</f>
        <v/>
      </c>
    </row>
    <row r="36" spans="1:14" x14ac:dyDescent="0.15">
      <c r="A36" s="82" t="str">
        <f>IF(リレーエントリー用紙!D40="","",リレーエントリー用紙!W40)</f>
        <v/>
      </c>
      <c r="B36" s="82" t="str">
        <f>IF(A36="","",IF(リレーエントリー用紙!E40="",申込書!$Q$6,申込書!$Q$6&amp;リレーエントリー用紙!E40))</f>
        <v/>
      </c>
      <c r="C36" s="82" t="str">
        <f>IF(A36="","",申込書!$S$12)</f>
        <v/>
      </c>
      <c r="D36" s="82">
        <v>4</v>
      </c>
      <c r="E36" s="82">
        <v>1</v>
      </c>
      <c r="F36" s="82" t="str">
        <f>IF(A36="","",リレーエントリー用紙!M40)</f>
        <v/>
      </c>
      <c r="G36" s="82" t="str">
        <f>IF(チーム!A36="","",申込書!$AB$6)</f>
        <v/>
      </c>
      <c r="H36" t="str">
        <f>IF(A36="","",リレーエントリー用紙!P40)</f>
        <v/>
      </c>
      <c r="I36" t="str">
        <f>IF(A36="","",リレーエントリー用紙!Q40)</f>
        <v/>
      </c>
      <c r="J36" t="str">
        <f>IF(A36="","",リレーエントリー用紙!R40)</f>
        <v/>
      </c>
      <c r="K36" t="str">
        <f>IF($A36="","",リレーエントリー用紙!AS40)</f>
        <v/>
      </c>
      <c r="L36" t="str">
        <f>IF($A36="","",リレーエントリー用紙!AT40)</f>
        <v/>
      </c>
      <c r="M36" t="str">
        <f>IF($A36="","",リレーエントリー用紙!AU40)</f>
        <v/>
      </c>
      <c r="N36" t="str">
        <f>IF($A36="","",リレーエントリー用紙!AV40)</f>
        <v/>
      </c>
    </row>
    <row r="37" spans="1:14" x14ac:dyDescent="0.15">
      <c r="A37" s="82" t="str">
        <f>IF(リレーエントリー用紙!D41="","",リレーエントリー用紙!W41)</f>
        <v/>
      </c>
      <c r="B37" s="82" t="str">
        <f>IF(A37="","",IF(リレーエントリー用紙!E41="",申込書!$Q$6,申込書!$Q$6&amp;リレーエントリー用紙!E41))</f>
        <v/>
      </c>
      <c r="C37" s="82" t="str">
        <f>IF(A37="","",申込書!$S$12)</f>
        <v/>
      </c>
      <c r="D37" s="82">
        <v>4</v>
      </c>
      <c r="E37" s="82">
        <v>1</v>
      </c>
      <c r="F37" s="82" t="str">
        <f>IF(A37="","",リレーエントリー用紙!M41)</f>
        <v/>
      </c>
      <c r="G37" s="82" t="str">
        <f>IF(チーム!A37="","",申込書!$AB$6)</f>
        <v/>
      </c>
      <c r="H37" t="str">
        <f>IF(A37="","",リレーエントリー用紙!P41)</f>
        <v/>
      </c>
      <c r="I37" t="str">
        <f>IF(A37="","",リレーエントリー用紙!Q41)</f>
        <v/>
      </c>
      <c r="J37" t="str">
        <f>IF(A37="","",リレーエントリー用紙!R41)</f>
        <v/>
      </c>
      <c r="K37" t="str">
        <f>IF($A37="","",リレーエントリー用紙!AS41)</f>
        <v/>
      </c>
      <c r="L37" t="str">
        <f>IF($A37="","",リレーエントリー用紙!AT41)</f>
        <v/>
      </c>
      <c r="M37" t="str">
        <f>IF($A37="","",リレーエントリー用紙!AU41)</f>
        <v/>
      </c>
      <c r="N37" t="str">
        <f>IF($A37="","",リレーエントリー用紙!AV41)</f>
        <v/>
      </c>
    </row>
    <row r="38" spans="1:14" x14ac:dyDescent="0.15">
      <c r="A38" s="82" t="str">
        <f>IF(リレーエントリー用紙!D42="","",リレーエントリー用紙!W42)</f>
        <v/>
      </c>
      <c r="B38" s="82" t="str">
        <f>IF(A38="","",IF(リレーエントリー用紙!E42="",申込書!$Q$6,申込書!$Q$6&amp;リレーエントリー用紙!E42))</f>
        <v/>
      </c>
      <c r="C38" s="82" t="str">
        <f>IF(A38="","",申込書!$S$12)</f>
        <v/>
      </c>
      <c r="D38" s="82">
        <v>4</v>
      </c>
      <c r="E38" s="82">
        <v>1</v>
      </c>
      <c r="F38" s="82" t="str">
        <f>IF(A38="","",リレーエントリー用紙!M42)</f>
        <v/>
      </c>
      <c r="G38" s="82" t="str">
        <f>IF(チーム!A38="","",申込書!$AB$6)</f>
        <v/>
      </c>
      <c r="H38" t="str">
        <f>IF(A38="","",リレーエントリー用紙!P42)</f>
        <v/>
      </c>
      <c r="I38" t="str">
        <f>IF(A38="","",リレーエントリー用紙!Q42)</f>
        <v/>
      </c>
      <c r="J38" t="str">
        <f>IF(A38="","",リレーエントリー用紙!R42)</f>
        <v/>
      </c>
      <c r="K38" t="str">
        <f>IF($A38="","",リレーエントリー用紙!AS42)</f>
        <v/>
      </c>
      <c r="L38" t="str">
        <f>IF($A38="","",リレーエントリー用紙!AT42)</f>
        <v/>
      </c>
      <c r="M38" t="str">
        <f>IF($A38="","",リレーエントリー用紙!AU42)</f>
        <v/>
      </c>
      <c r="N38" t="str">
        <f>IF($A38="","",リレーエントリー用紙!AV42)</f>
        <v/>
      </c>
    </row>
    <row r="39" spans="1:14" x14ac:dyDescent="0.15">
      <c r="A39" s="82" t="str">
        <f>IF(リレーエントリー用紙!D43="","",リレーエントリー用紙!W43)</f>
        <v/>
      </c>
      <c r="B39" s="82" t="str">
        <f>IF(A39="","",IF(リレーエントリー用紙!E43="",申込書!$Q$6,申込書!$Q$6&amp;リレーエントリー用紙!E43))</f>
        <v/>
      </c>
      <c r="C39" s="82" t="str">
        <f>IF(A39="","",申込書!$S$12)</f>
        <v/>
      </c>
      <c r="D39" s="82">
        <v>4</v>
      </c>
      <c r="E39" s="82">
        <v>1</v>
      </c>
      <c r="F39" s="82" t="str">
        <f>IF(A39="","",リレーエントリー用紙!M43)</f>
        <v/>
      </c>
      <c r="G39" s="82" t="str">
        <f>IF(チーム!A39="","",申込書!$AB$6)</f>
        <v/>
      </c>
      <c r="H39" t="str">
        <f>IF(A39="","",リレーエントリー用紙!P43)</f>
        <v/>
      </c>
      <c r="I39" t="str">
        <f>IF(A39="","",リレーエントリー用紙!Q43)</f>
        <v/>
      </c>
      <c r="J39" t="str">
        <f>IF(A39="","",リレーエントリー用紙!R43)</f>
        <v/>
      </c>
      <c r="K39" t="str">
        <f>IF($A39="","",リレーエントリー用紙!AS43)</f>
        <v/>
      </c>
      <c r="L39" t="str">
        <f>IF($A39="","",リレーエントリー用紙!AT43)</f>
        <v/>
      </c>
      <c r="M39" t="str">
        <f>IF($A39="","",リレーエントリー用紙!AU43)</f>
        <v/>
      </c>
      <c r="N39" t="str">
        <f>IF($A39="","",リレーエントリー用紙!AV43)</f>
        <v/>
      </c>
    </row>
    <row r="40" spans="1:14" x14ac:dyDescent="0.15">
      <c r="A40" s="82" t="str">
        <f>IF(リレーエントリー用紙!D44="","",リレーエントリー用紙!W44)</f>
        <v/>
      </c>
      <c r="B40" s="82" t="str">
        <f>IF(A40="","",IF(リレーエントリー用紙!E44="",申込書!$Q$6,申込書!$Q$6&amp;リレーエントリー用紙!E44))</f>
        <v/>
      </c>
      <c r="C40" s="82" t="str">
        <f>IF(A40="","",申込書!$S$12)</f>
        <v/>
      </c>
      <c r="D40" s="82">
        <v>4</v>
      </c>
      <c r="E40" s="82">
        <v>1</v>
      </c>
      <c r="F40" s="82" t="str">
        <f>IF(A40="","",リレーエントリー用紙!M44)</f>
        <v/>
      </c>
      <c r="G40" s="82" t="str">
        <f>IF(チーム!A40="","",申込書!$AB$6)</f>
        <v/>
      </c>
      <c r="H40" t="str">
        <f>IF(A40="","",リレーエントリー用紙!P44)</f>
        <v/>
      </c>
      <c r="I40" t="str">
        <f>IF(A40="","",リレーエントリー用紙!Q44)</f>
        <v/>
      </c>
      <c r="J40" t="str">
        <f>IF(A40="","",リレーエントリー用紙!R44)</f>
        <v/>
      </c>
      <c r="K40" t="str">
        <f>IF($A40="","",リレーエントリー用紙!AS44)</f>
        <v/>
      </c>
      <c r="L40" t="str">
        <f>IF($A40="","",リレーエントリー用紙!AT44)</f>
        <v/>
      </c>
      <c r="M40" t="str">
        <f>IF($A40="","",リレーエントリー用紙!AU44)</f>
        <v/>
      </c>
      <c r="N40" t="str">
        <f>IF($A40="","",リレーエントリー用紙!AV44)</f>
        <v/>
      </c>
    </row>
    <row r="41" spans="1:14" x14ac:dyDescent="0.15">
      <c r="A41" s="82" t="str">
        <f>IF(リレーエントリー用紙!D45="","",リレーエントリー用紙!W45)</f>
        <v/>
      </c>
      <c r="B41" s="82" t="str">
        <f>IF(A41="","",IF(リレーエントリー用紙!E45="",申込書!$Q$6,申込書!$Q$6&amp;リレーエントリー用紙!E45))</f>
        <v/>
      </c>
      <c r="C41" s="82" t="str">
        <f>IF(A41="","",申込書!$S$12)</f>
        <v/>
      </c>
      <c r="D41" s="82">
        <v>4</v>
      </c>
      <c r="E41" s="82">
        <v>1</v>
      </c>
      <c r="F41" s="82" t="str">
        <f>IF(A41="","",リレーエントリー用紙!M45)</f>
        <v/>
      </c>
      <c r="G41" s="82" t="str">
        <f>IF(チーム!A41="","",申込書!$AB$6)</f>
        <v/>
      </c>
      <c r="H41" t="str">
        <f>IF(A41="","",リレーエントリー用紙!P45)</f>
        <v/>
      </c>
      <c r="I41" t="str">
        <f>IF(A41="","",リレーエントリー用紙!Q45)</f>
        <v/>
      </c>
      <c r="J41" t="str">
        <f>IF(A41="","",リレーエントリー用紙!R45)</f>
        <v/>
      </c>
      <c r="K41" t="str">
        <f>IF($A41="","",リレーエントリー用紙!AS45)</f>
        <v/>
      </c>
      <c r="L41" t="str">
        <f>IF($A41="","",リレーエントリー用紙!AT45)</f>
        <v/>
      </c>
      <c r="M41" t="str">
        <f>IF($A41="","",リレーエントリー用紙!AU45)</f>
        <v/>
      </c>
      <c r="N41" t="str">
        <f>IF($A41="","",リレーエントリー用紙!AV45)</f>
        <v/>
      </c>
    </row>
    <row r="42" spans="1:14" x14ac:dyDescent="0.15">
      <c r="A42" s="82" t="str">
        <f>IF(リレーエントリー用紙!D46="","",リレーエントリー用紙!W46)</f>
        <v/>
      </c>
      <c r="B42" s="82" t="str">
        <f>IF(A42="","",IF(リレーエントリー用紙!E46="",申込書!$Q$6,申込書!$Q$6&amp;リレーエントリー用紙!E46))</f>
        <v/>
      </c>
      <c r="C42" s="82" t="str">
        <f>IF(A42="","",申込書!$S$12)</f>
        <v/>
      </c>
      <c r="D42" s="82">
        <v>4</v>
      </c>
      <c r="E42" s="82">
        <v>1</v>
      </c>
      <c r="F42" s="82" t="str">
        <f>IF(A42="","",リレーエントリー用紙!M46)</f>
        <v/>
      </c>
      <c r="G42" s="82" t="str">
        <f>IF(チーム!A42="","",申込書!$AB$6)</f>
        <v/>
      </c>
      <c r="H42" t="str">
        <f>IF(A42="","",リレーエントリー用紙!P46)</f>
        <v/>
      </c>
      <c r="I42" t="str">
        <f>IF(A42="","",リレーエントリー用紙!Q46)</f>
        <v/>
      </c>
      <c r="J42" t="str">
        <f>IF(A42="","",リレーエントリー用紙!R46)</f>
        <v/>
      </c>
      <c r="K42" t="str">
        <f>IF($A42="","",リレーエントリー用紙!AS46)</f>
        <v/>
      </c>
      <c r="L42" t="str">
        <f>IF($A42="","",リレーエントリー用紙!AT46)</f>
        <v/>
      </c>
      <c r="M42" t="str">
        <f>IF($A42="","",リレーエントリー用紙!AU46)</f>
        <v/>
      </c>
      <c r="N42" t="str">
        <f>IF($A42="","",リレーエントリー用紙!AV46)</f>
        <v/>
      </c>
    </row>
    <row r="43" spans="1:14" x14ac:dyDescent="0.15">
      <c r="A43" s="82" t="str">
        <f>IF(リレーエントリー用紙!D47="","",リレーエントリー用紙!W47)</f>
        <v/>
      </c>
      <c r="B43" s="82" t="str">
        <f>IF(A43="","",IF(リレーエントリー用紙!E47="",申込書!$Q$6,申込書!$Q$6&amp;リレーエントリー用紙!E47))</f>
        <v/>
      </c>
      <c r="C43" s="82" t="str">
        <f>IF(A43="","",申込書!$S$12)</f>
        <v/>
      </c>
      <c r="D43" s="82">
        <v>4</v>
      </c>
      <c r="E43" s="82">
        <v>1</v>
      </c>
      <c r="F43" s="82" t="str">
        <f>IF(A43="","",リレーエントリー用紙!M47)</f>
        <v/>
      </c>
      <c r="G43" s="82" t="str">
        <f>IF(チーム!A43="","",申込書!$AB$6)</f>
        <v/>
      </c>
      <c r="H43" t="str">
        <f>IF(A43="","",リレーエントリー用紙!P47)</f>
        <v/>
      </c>
      <c r="I43" t="str">
        <f>IF(A43="","",リレーエントリー用紙!Q47)</f>
        <v/>
      </c>
      <c r="J43" t="str">
        <f>IF(A43="","",リレーエントリー用紙!R47)</f>
        <v/>
      </c>
      <c r="K43" t="str">
        <f>IF($A43="","",リレーエントリー用紙!AS47)</f>
        <v/>
      </c>
      <c r="L43" t="str">
        <f>IF($A43="","",リレーエントリー用紙!AT47)</f>
        <v/>
      </c>
      <c r="M43" t="str">
        <f>IF($A43="","",リレーエントリー用紙!AU47)</f>
        <v/>
      </c>
      <c r="N43" t="str">
        <f>IF($A43="","",リレーエントリー用紙!AV47)</f>
        <v/>
      </c>
    </row>
    <row r="44" spans="1:14" x14ac:dyDescent="0.15">
      <c r="A44" s="82" t="str">
        <f>IF(リレーエントリー用紙!D48="","",リレーエントリー用紙!W48)</f>
        <v/>
      </c>
      <c r="B44" s="82" t="str">
        <f>IF(A44="","",IF(リレーエントリー用紙!E48="",申込書!$Q$6,申込書!$Q$6&amp;リレーエントリー用紙!E48))</f>
        <v/>
      </c>
      <c r="C44" s="82" t="str">
        <f>IF(A44="","",申込書!$S$12)</f>
        <v/>
      </c>
      <c r="D44" s="82">
        <v>4</v>
      </c>
      <c r="E44" s="82">
        <v>1</v>
      </c>
      <c r="F44" s="82" t="str">
        <f>IF(A44="","",リレーエントリー用紙!M48)</f>
        <v/>
      </c>
      <c r="G44" s="82" t="str">
        <f>IF(チーム!A44="","",申込書!$AB$6)</f>
        <v/>
      </c>
      <c r="H44" t="str">
        <f>IF(A44="","",リレーエントリー用紙!P48)</f>
        <v/>
      </c>
      <c r="I44" t="str">
        <f>IF(A44="","",リレーエントリー用紙!Q48)</f>
        <v/>
      </c>
      <c r="J44" t="str">
        <f>IF(A44="","",リレーエントリー用紙!R48)</f>
        <v/>
      </c>
      <c r="K44" t="str">
        <f>IF($A44="","",リレーエントリー用紙!AS48)</f>
        <v/>
      </c>
      <c r="L44" t="str">
        <f>IF($A44="","",リレーエントリー用紙!AT48)</f>
        <v/>
      </c>
      <c r="M44" t="str">
        <f>IF($A44="","",リレーエントリー用紙!AU48)</f>
        <v/>
      </c>
      <c r="N44" t="str">
        <f>IF($A44="","",リレーエントリー用紙!AV48)</f>
        <v/>
      </c>
    </row>
    <row r="45" spans="1:14" x14ac:dyDescent="0.15">
      <c r="A45" s="82" t="str">
        <f>IF(リレーエントリー用紙!D49="","",リレーエントリー用紙!W49)</f>
        <v/>
      </c>
      <c r="B45" s="82" t="str">
        <f>IF(A45="","",IF(リレーエントリー用紙!E49="",申込書!$Q$6,申込書!$Q$6&amp;リレーエントリー用紙!E49))</f>
        <v/>
      </c>
      <c r="C45" s="82" t="str">
        <f>IF(A45="","",申込書!$S$12)</f>
        <v/>
      </c>
      <c r="D45" s="82">
        <v>4</v>
      </c>
      <c r="E45" s="82">
        <v>1</v>
      </c>
      <c r="F45" s="82" t="str">
        <f>IF(A45="","",リレーエントリー用紙!M49)</f>
        <v/>
      </c>
      <c r="G45" s="82" t="str">
        <f>IF(チーム!A45="","",申込書!$AB$6)</f>
        <v/>
      </c>
      <c r="H45" t="str">
        <f>IF(A45="","",リレーエントリー用紙!P49)</f>
        <v/>
      </c>
      <c r="I45" t="str">
        <f>IF(A45="","",リレーエントリー用紙!Q49)</f>
        <v/>
      </c>
      <c r="J45" t="str">
        <f>IF(A45="","",リレーエントリー用紙!R49)</f>
        <v/>
      </c>
      <c r="K45" t="str">
        <f>IF($A45="","",リレーエントリー用紙!AS49)</f>
        <v/>
      </c>
      <c r="L45" t="str">
        <f>IF($A45="","",リレーエントリー用紙!AT49)</f>
        <v/>
      </c>
      <c r="M45" t="str">
        <f>IF($A45="","",リレーエントリー用紙!AU49)</f>
        <v/>
      </c>
      <c r="N45" t="str">
        <f>IF($A45="","",リレーエントリー用紙!AV49)</f>
        <v/>
      </c>
    </row>
    <row r="46" spans="1:14" x14ac:dyDescent="0.15">
      <c r="A46" s="82" t="str">
        <f>IF(リレーエントリー用紙!D50="","",リレーエントリー用紙!W50)</f>
        <v/>
      </c>
      <c r="B46" s="82" t="str">
        <f>IF(A46="","",IF(リレーエントリー用紙!E50="",申込書!$Q$6,申込書!$Q$6&amp;リレーエントリー用紙!E50))</f>
        <v/>
      </c>
      <c r="C46" s="82" t="str">
        <f>IF(A46="","",申込書!$S$12)</f>
        <v/>
      </c>
      <c r="D46" s="82">
        <v>4</v>
      </c>
      <c r="E46" s="82">
        <v>1</v>
      </c>
      <c r="F46" s="82" t="str">
        <f>IF(A46="","",リレーエントリー用紙!M50)</f>
        <v/>
      </c>
      <c r="G46" s="82" t="str">
        <f>IF(チーム!A46="","",申込書!$AB$6)</f>
        <v/>
      </c>
      <c r="H46" t="str">
        <f>IF(A46="","",リレーエントリー用紙!P50)</f>
        <v/>
      </c>
      <c r="I46" t="str">
        <f>IF(A46="","",リレーエントリー用紙!Q50)</f>
        <v/>
      </c>
      <c r="J46" t="str">
        <f>IF(A46="","",リレーエントリー用紙!R50)</f>
        <v/>
      </c>
      <c r="K46" t="str">
        <f>IF($A46="","",リレーエントリー用紙!AS50)</f>
        <v/>
      </c>
      <c r="L46" t="str">
        <f>IF($A46="","",リレーエントリー用紙!AT50)</f>
        <v/>
      </c>
      <c r="M46" t="str">
        <f>IF($A46="","",リレーエントリー用紙!AU50)</f>
        <v/>
      </c>
      <c r="N46" t="str">
        <f>IF($A46="","",リレーエントリー用紙!AV50)</f>
        <v/>
      </c>
    </row>
    <row r="47" spans="1:14" x14ac:dyDescent="0.15">
      <c r="A47" s="82" t="str">
        <f>IF(リレーエントリー用紙!D51="","",リレーエントリー用紙!W51)</f>
        <v/>
      </c>
      <c r="B47" s="82" t="str">
        <f>IF(A47="","",IF(リレーエントリー用紙!E51="",申込書!$Q$6,申込書!$Q$6&amp;リレーエントリー用紙!E51))</f>
        <v/>
      </c>
      <c r="C47" s="82" t="str">
        <f>IF(A47="","",申込書!$S$12)</f>
        <v/>
      </c>
      <c r="D47" s="82">
        <v>4</v>
      </c>
      <c r="E47" s="82">
        <v>1</v>
      </c>
      <c r="F47" s="82" t="str">
        <f>IF(A47="","",リレーエントリー用紙!M51)</f>
        <v/>
      </c>
      <c r="G47" s="82" t="str">
        <f>IF(チーム!A47="","",申込書!$AB$6)</f>
        <v/>
      </c>
      <c r="H47" t="str">
        <f>IF(A47="","",リレーエントリー用紙!P51)</f>
        <v/>
      </c>
      <c r="I47" t="str">
        <f>IF(A47="","",リレーエントリー用紙!Q51)</f>
        <v/>
      </c>
      <c r="J47" t="str">
        <f>IF(A47="","",リレーエントリー用紙!R51)</f>
        <v/>
      </c>
      <c r="K47" t="str">
        <f>IF($A47="","",リレーエントリー用紙!AS51)</f>
        <v/>
      </c>
      <c r="L47" t="str">
        <f>IF($A47="","",リレーエントリー用紙!AT51)</f>
        <v/>
      </c>
      <c r="M47" t="str">
        <f>IF($A47="","",リレーエントリー用紙!AU51)</f>
        <v/>
      </c>
      <c r="N47" t="str">
        <f>IF($A47="","",リレーエントリー用紙!AV51)</f>
        <v/>
      </c>
    </row>
    <row r="48" spans="1:14" x14ac:dyDescent="0.15">
      <c r="A48" s="82" t="str">
        <f>IF(リレーエントリー用紙!D52="","",リレーエントリー用紙!W52)</f>
        <v/>
      </c>
      <c r="B48" s="82" t="str">
        <f>IF(A48="","",IF(リレーエントリー用紙!E52="",申込書!$Q$6,申込書!$Q$6&amp;リレーエントリー用紙!E52))</f>
        <v/>
      </c>
      <c r="C48" s="82" t="str">
        <f>IF(A48="","",申込書!$S$12)</f>
        <v/>
      </c>
      <c r="D48" s="82">
        <v>4</v>
      </c>
      <c r="E48" s="82">
        <v>1</v>
      </c>
      <c r="F48" s="82" t="str">
        <f>IF(A48="","",リレーエントリー用紙!M52)</f>
        <v/>
      </c>
      <c r="G48" s="82" t="str">
        <f>IF(チーム!A48="","",申込書!$AB$6)</f>
        <v/>
      </c>
      <c r="H48" t="str">
        <f>IF(A48="","",リレーエントリー用紙!P52)</f>
        <v/>
      </c>
      <c r="I48" t="str">
        <f>IF(A48="","",リレーエントリー用紙!Q52)</f>
        <v/>
      </c>
      <c r="J48" t="str">
        <f>IF(A48="","",リレーエントリー用紙!R52)</f>
        <v/>
      </c>
      <c r="K48" t="str">
        <f>IF($A48="","",リレーエントリー用紙!AS52)</f>
        <v/>
      </c>
      <c r="L48" t="str">
        <f>IF($A48="","",リレーエントリー用紙!AT52)</f>
        <v/>
      </c>
      <c r="M48" t="str">
        <f>IF($A48="","",リレーエントリー用紙!AU52)</f>
        <v/>
      </c>
      <c r="N48" t="str">
        <f>IF($A48="","",リレーエントリー用紙!AV52)</f>
        <v/>
      </c>
    </row>
    <row r="49" spans="1:14" x14ac:dyDescent="0.15">
      <c r="A49" s="82" t="str">
        <f>IF(リレーエントリー用紙!D53="","",リレーエントリー用紙!W53)</f>
        <v/>
      </c>
      <c r="B49" s="82" t="str">
        <f>IF(A49="","",IF(リレーエントリー用紙!E53="",申込書!$Q$6,申込書!$Q$6&amp;リレーエントリー用紙!E53))</f>
        <v/>
      </c>
      <c r="C49" s="82" t="str">
        <f>IF(A49="","",申込書!$S$12)</f>
        <v/>
      </c>
      <c r="D49" s="82">
        <v>4</v>
      </c>
      <c r="E49" s="82">
        <v>1</v>
      </c>
      <c r="F49" s="82" t="str">
        <f>IF(A49="","",リレーエントリー用紙!M53)</f>
        <v/>
      </c>
      <c r="G49" s="82" t="str">
        <f>IF(チーム!A49="","",申込書!$AB$6)</f>
        <v/>
      </c>
      <c r="H49" t="str">
        <f>IF(A49="","",リレーエントリー用紙!P53)</f>
        <v/>
      </c>
      <c r="I49" t="str">
        <f>IF(A49="","",リレーエントリー用紙!Q53)</f>
        <v/>
      </c>
      <c r="J49" t="str">
        <f>IF(A49="","",リレーエントリー用紙!R53)</f>
        <v/>
      </c>
      <c r="K49" t="str">
        <f>IF($A49="","",リレーエントリー用紙!AS53)</f>
        <v/>
      </c>
      <c r="L49" t="str">
        <f>IF($A49="","",リレーエントリー用紙!AT53)</f>
        <v/>
      </c>
      <c r="M49" t="str">
        <f>IF($A49="","",リレーエントリー用紙!AU53)</f>
        <v/>
      </c>
      <c r="N49" t="str">
        <f>IF($A49="","",リレーエントリー用紙!AV53)</f>
        <v/>
      </c>
    </row>
    <row r="50" spans="1:14" x14ac:dyDescent="0.15">
      <c r="A50" s="82" t="str">
        <f>IF(リレーエントリー用紙!D54="","",リレーエントリー用紙!W54)</f>
        <v/>
      </c>
      <c r="B50" s="82" t="str">
        <f>IF(A50="","",IF(リレーエントリー用紙!E54="",申込書!$Q$6,申込書!$Q$6&amp;リレーエントリー用紙!E54))</f>
        <v/>
      </c>
      <c r="C50" s="82" t="str">
        <f>IF(A50="","",申込書!$S$12)</f>
        <v/>
      </c>
      <c r="D50" s="82">
        <v>4</v>
      </c>
      <c r="E50" s="82">
        <v>1</v>
      </c>
      <c r="F50" s="82" t="str">
        <f>IF(A50="","",リレーエントリー用紙!M54)</f>
        <v/>
      </c>
      <c r="G50" s="82" t="str">
        <f>IF(チーム!A50="","",申込書!$AB$6)</f>
        <v/>
      </c>
      <c r="H50" t="str">
        <f>IF(A50="","",リレーエントリー用紙!P54)</f>
        <v/>
      </c>
      <c r="I50" t="str">
        <f>IF(A50="","",リレーエントリー用紙!Q54)</f>
        <v/>
      </c>
      <c r="J50" t="str">
        <f>IF(A50="","",リレーエントリー用紙!R54)</f>
        <v/>
      </c>
      <c r="K50" t="str">
        <f>IF($A50="","",リレーエントリー用紙!AS54)</f>
        <v/>
      </c>
      <c r="L50" t="str">
        <f>IF($A50="","",リレーエントリー用紙!AT54)</f>
        <v/>
      </c>
      <c r="M50" t="str">
        <f>IF($A50="","",リレーエントリー用紙!AU54)</f>
        <v/>
      </c>
      <c r="N50" t="str">
        <f>IF($A50="","",リレーエントリー用紙!AV54)</f>
        <v/>
      </c>
    </row>
    <row r="51" spans="1:14" x14ac:dyDescent="0.15">
      <c r="A51" s="82" t="str">
        <f>IF(リレーエントリー用紙!D55="","",リレーエントリー用紙!W55)</f>
        <v/>
      </c>
      <c r="B51" s="82" t="str">
        <f>IF(A51="","",IF(リレーエントリー用紙!E55="",申込書!$Q$6,申込書!$Q$6&amp;リレーエントリー用紙!E55))</f>
        <v/>
      </c>
      <c r="C51" s="82" t="str">
        <f>IF(A51="","",申込書!$S$12)</f>
        <v/>
      </c>
      <c r="D51" s="82">
        <v>4</v>
      </c>
      <c r="E51" s="82">
        <v>1</v>
      </c>
      <c r="F51" s="82" t="str">
        <f>IF(A51="","",リレーエントリー用紙!M55)</f>
        <v/>
      </c>
      <c r="G51" s="82" t="str">
        <f>IF(チーム!A51="","",申込書!$AB$6)</f>
        <v/>
      </c>
      <c r="H51" t="str">
        <f>IF(A51="","",リレーエントリー用紙!P55)</f>
        <v/>
      </c>
      <c r="I51" t="str">
        <f>IF(A51="","",リレーエントリー用紙!Q55)</f>
        <v/>
      </c>
      <c r="J51" t="str">
        <f>IF(A51="","",リレーエントリー用紙!R55)</f>
        <v/>
      </c>
      <c r="K51" t="str">
        <f>IF($A51="","",リレーエントリー用紙!AS55)</f>
        <v/>
      </c>
      <c r="L51" t="str">
        <f>IF($A51="","",リレーエントリー用紙!AT55)</f>
        <v/>
      </c>
      <c r="M51" t="str">
        <f>IF($A51="","",リレーエントリー用紙!AU55)</f>
        <v/>
      </c>
      <c r="N51" t="str">
        <f>IF($A51="","",リレーエントリー用紙!AV55)</f>
        <v/>
      </c>
    </row>
    <row r="52" spans="1:14" x14ac:dyDescent="0.15">
      <c r="A52" s="82" t="str">
        <f>IF(リレーエントリー用紙!D56="","",リレーエントリー用紙!W56)</f>
        <v/>
      </c>
      <c r="B52" s="82" t="str">
        <f>IF(A52="","",IF(リレーエントリー用紙!E56="",申込書!$Q$6,申込書!$Q$6&amp;リレーエントリー用紙!E56))</f>
        <v/>
      </c>
      <c r="C52" s="82" t="str">
        <f>IF(A52="","",申込書!$S$12)</f>
        <v/>
      </c>
      <c r="D52" s="82">
        <v>4</v>
      </c>
      <c r="E52" s="82">
        <v>1</v>
      </c>
      <c r="F52" s="82" t="str">
        <f>IF(A52="","",リレーエントリー用紙!M56)</f>
        <v/>
      </c>
      <c r="G52" s="82" t="str">
        <f>IF(チーム!A52="","",申込書!$AB$6)</f>
        <v/>
      </c>
      <c r="H52" t="str">
        <f>IF(A52="","",リレーエントリー用紙!P56)</f>
        <v/>
      </c>
      <c r="I52" t="str">
        <f>IF(A52="","",リレーエントリー用紙!Q56)</f>
        <v/>
      </c>
      <c r="J52" t="str">
        <f>IF(A52="","",リレーエントリー用紙!R56)</f>
        <v/>
      </c>
      <c r="K52" t="str">
        <f>IF($A52="","",リレーエントリー用紙!AS56)</f>
        <v/>
      </c>
      <c r="L52" t="str">
        <f>IF($A52="","",リレーエントリー用紙!AT56)</f>
        <v/>
      </c>
      <c r="M52" t="str">
        <f>IF($A52="","",リレーエントリー用紙!AU56)</f>
        <v/>
      </c>
      <c r="N52" t="str">
        <f>IF($A52="","",リレーエントリー用紙!AV56)</f>
        <v/>
      </c>
    </row>
    <row r="53" spans="1:14" x14ac:dyDescent="0.15">
      <c r="A53" s="82" t="str">
        <f>IF(リレーエントリー用紙!D57="","",リレーエントリー用紙!W57)</f>
        <v/>
      </c>
      <c r="B53" s="82" t="str">
        <f>IF(A53="","",IF(リレーエントリー用紙!E57="",申込書!$Q$6,申込書!$Q$6&amp;リレーエントリー用紙!E57))</f>
        <v/>
      </c>
      <c r="C53" s="82" t="str">
        <f>IF(A53="","",申込書!$S$12)</f>
        <v/>
      </c>
      <c r="D53" s="82">
        <v>4</v>
      </c>
      <c r="E53" s="82">
        <v>1</v>
      </c>
      <c r="F53" s="82" t="str">
        <f>IF(A53="","",リレーエントリー用紙!M57)</f>
        <v/>
      </c>
      <c r="G53" s="82" t="str">
        <f>IF(チーム!A53="","",申込書!$AB$6)</f>
        <v/>
      </c>
      <c r="H53" t="str">
        <f>IF(A53="","",リレーエントリー用紙!P57)</f>
        <v/>
      </c>
      <c r="I53" t="str">
        <f>IF(A53="","",リレーエントリー用紙!Q57)</f>
        <v/>
      </c>
      <c r="J53" t="str">
        <f>IF(A53="","",リレーエントリー用紙!R57)</f>
        <v/>
      </c>
      <c r="K53" t="str">
        <f>IF($A53="","",リレーエントリー用紙!AS57)</f>
        <v/>
      </c>
      <c r="L53" t="str">
        <f>IF($A53="","",リレーエントリー用紙!AT57)</f>
        <v/>
      </c>
      <c r="M53" t="str">
        <f>IF($A53="","",リレーエントリー用紙!AU57)</f>
        <v/>
      </c>
      <c r="N53" t="str">
        <f>IF($A53="","",リレーエントリー用紙!AV57)</f>
        <v/>
      </c>
    </row>
    <row r="54" spans="1:14" x14ac:dyDescent="0.15">
      <c r="A54" s="82" t="str">
        <f>IF(リレーエントリー用紙!D58="","",リレーエントリー用紙!W58)</f>
        <v/>
      </c>
      <c r="B54" s="82" t="str">
        <f>IF(A54="","",IF(リレーエントリー用紙!E58="",申込書!$Q$6,申込書!$Q$6&amp;リレーエントリー用紙!E58))</f>
        <v/>
      </c>
      <c r="C54" s="82" t="str">
        <f>IF(A54="","",申込書!$S$12)</f>
        <v/>
      </c>
      <c r="D54" s="82">
        <v>4</v>
      </c>
      <c r="E54" s="82">
        <v>1</v>
      </c>
      <c r="F54" s="82" t="str">
        <f>IF(A54="","",リレーエントリー用紙!M58)</f>
        <v/>
      </c>
      <c r="G54" s="82" t="str">
        <f>IF(チーム!A54="","",申込書!$AB$6)</f>
        <v/>
      </c>
      <c r="H54" t="str">
        <f>IF(A54="","",リレーエントリー用紙!P58)</f>
        <v/>
      </c>
      <c r="I54" t="str">
        <f>IF(A54="","",リレーエントリー用紙!Q58)</f>
        <v/>
      </c>
      <c r="J54" t="str">
        <f>IF(A54="","",リレーエントリー用紙!R58)</f>
        <v/>
      </c>
      <c r="K54" t="str">
        <f>IF($A54="","",リレーエントリー用紙!AS58)</f>
        <v/>
      </c>
      <c r="L54" t="str">
        <f>IF($A54="","",リレーエントリー用紙!AT58)</f>
        <v/>
      </c>
      <c r="M54" t="str">
        <f>IF($A54="","",リレーエントリー用紙!AU58)</f>
        <v/>
      </c>
      <c r="N54" t="str">
        <f>IF($A54="","",リレーエントリー用紙!AV58)</f>
        <v/>
      </c>
    </row>
    <row r="55" spans="1:14" x14ac:dyDescent="0.15">
      <c r="A55" s="82" t="str">
        <f>IF(リレーエントリー用紙!D59="","",リレーエントリー用紙!W59)</f>
        <v/>
      </c>
      <c r="B55" s="82" t="str">
        <f>IF(A55="","",IF(リレーエントリー用紙!E59="",申込書!$Q$6,申込書!$Q$6&amp;リレーエントリー用紙!E59))</f>
        <v/>
      </c>
      <c r="C55" s="82" t="str">
        <f>IF(A55="","",申込書!$S$12)</f>
        <v/>
      </c>
      <c r="D55" s="82">
        <v>4</v>
      </c>
      <c r="E55" s="82">
        <v>1</v>
      </c>
      <c r="F55" s="82" t="str">
        <f>IF(A55="","",リレーエントリー用紙!M59)</f>
        <v/>
      </c>
      <c r="G55" s="82" t="str">
        <f>IF(チーム!A55="","",申込書!$AB$6)</f>
        <v/>
      </c>
      <c r="H55" t="str">
        <f>IF(A55="","",リレーエントリー用紙!P59)</f>
        <v/>
      </c>
      <c r="I55" t="str">
        <f>IF(A55="","",リレーエントリー用紙!Q59)</f>
        <v/>
      </c>
      <c r="J55" t="str">
        <f>IF(A55="","",リレーエントリー用紙!R59)</f>
        <v/>
      </c>
      <c r="K55" t="str">
        <f>IF($A55="","",リレーエントリー用紙!AS59)</f>
        <v/>
      </c>
      <c r="L55" t="str">
        <f>IF($A55="","",リレーエントリー用紙!AT59)</f>
        <v/>
      </c>
      <c r="M55" t="str">
        <f>IF($A55="","",リレーエントリー用紙!AU59)</f>
        <v/>
      </c>
      <c r="N55" t="str">
        <f>IF($A55="","",リレーエントリー用紙!AV59)</f>
        <v/>
      </c>
    </row>
    <row r="56" spans="1:14" x14ac:dyDescent="0.15">
      <c r="A56" s="82" t="str">
        <f>IF(リレーエントリー用紙!D60="","",リレーエントリー用紙!W60)</f>
        <v/>
      </c>
      <c r="B56" s="82" t="str">
        <f>IF(A56="","",IF(リレーエントリー用紙!E60="",申込書!$Q$6,申込書!$Q$6&amp;リレーエントリー用紙!E60))</f>
        <v/>
      </c>
      <c r="C56" s="82" t="str">
        <f>IF(A56="","",申込書!$S$12)</f>
        <v/>
      </c>
      <c r="D56" s="82">
        <v>4</v>
      </c>
      <c r="E56" s="82">
        <v>1</v>
      </c>
      <c r="F56" s="82" t="str">
        <f>IF(A56="","",リレーエントリー用紙!M60)</f>
        <v/>
      </c>
      <c r="G56" s="82" t="str">
        <f>IF(チーム!A56="","",申込書!$AB$6)</f>
        <v/>
      </c>
      <c r="H56" t="str">
        <f>IF(A56="","",リレーエントリー用紙!P60)</f>
        <v/>
      </c>
      <c r="I56" t="str">
        <f>IF(A56="","",リレーエントリー用紙!Q60)</f>
        <v/>
      </c>
      <c r="J56" t="str">
        <f>IF(A56="","",リレーエントリー用紙!R60)</f>
        <v/>
      </c>
      <c r="K56" t="str">
        <f>IF($A56="","",リレーエントリー用紙!AS60)</f>
        <v/>
      </c>
      <c r="L56" t="str">
        <f>IF($A56="","",リレーエントリー用紙!AT60)</f>
        <v/>
      </c>
      <c r="M56" t="str">
        <f>IF($A56="","",リレーエントリー用紙!AU60)</f>
        <v/>
      </c>
      <c r="N56" t="str">
        <f>IF($A56="","",リレーエントリー用紙!AV60)</f>
        <v/>
      </c>
    </row>
    <row r="57" spans="1:14" x14ac:dyDescent="0.15">
      <c r="A57" s="82" t="str">
        <f>IF(リレーエントリー用紙!D61="","",リレーエントリー用紙!W61)</f>
        <v/>
      </c>
      <c r="B57" s="82" t="str">
        <f>IF(A57="","",IF(リレーエントリー用紙!E61="",申込書!$Q$6,申込書!$Q$6&amp;リレーエントリー用紙!E61))</f>
        <v/>
      </c>
      <c r="C57" s="82" t="str">
        <f>IF(A57="","",申込書!$S$12)</f>
        <v/>
      </c>
      <c r="D57" s="82">
        <v>4</v>
      </c>
      <c r="E57" s="82">
        <v>1</v>
      </c>
      <c r="F57" s="82" t="str">
        <f>IF(A57="","",リレーエントリー用紙!M61)</f>
        <v/>
      </c>
      <c r="G57" s="82" t="str">
        <f>IF(チーム!A57="","",申込書!$AB$6)</f>
        <v/>
      </c>
      <c r="H57" t="str">
        <f>IF(A57="","",リレーエントリー用紙!P61)</f>
        <v/>
      </c>
      <c r="I57" t="str">
        <f>IF(A57="","",リレーエントリー用紙!Q61)</f>
        <v/>
      </c>
      <c r="J57" t="str">
        <f>IF(A57="","",リレーエントリー用紙!R61)</f>
        <v/>
      </c>
      <c r="K57" t="str">
        <f>IF($A57="","",リレーエントリー用紙!AS61)</f>
        <v/>
      </c>
      <c r="L57" t="str">
        <f>IF($A57="","",リレーエントリー用紙!AT61)</f>
        <v/>
      </c>
      <c r="M57" t="str">
        <f>IF($A57="","",リレーエントリー用紙!AU61)</f>
        <v/>
      </c>
      <c r="N57" t="str">
        <f>IF($A57="","",リレーエントリー用紙!AV61)</f>
        <v/>
      </c>
    </row>
    <row r="58" spans="1:14" x14ac:dyDescent="0.15">
      <c r="A58" s="82" t="str">
        <f>IF(リレーエントリー用紙!D62="","",リレーエントリー用紙!W62)</f>
        <v/>
      </c>
      <c r="B58" s="82" t="str">
        <f>IF(A58="","",IF(リレーエントリー用紙!E62="",申込書!$Q$6,申込書!$Q$6&amp;リレーエントリー用紙!E62))</f>
        <v/>
      </c>
      <c r="C58" s="82" t="str">
        <f>IF(A58="","",申込書!$S$12)</f>
        <v/>
      </c>
      <c r="D58" s="82">
        <v>4</v>
      </c>
      <c r="E58" s="82">
        <v>1</v>
      </c>
      <c r="F58" s="82" t="str">
        <f>IF(A58="","",リレーエントリー用紙!M62)</f>
        <v/>
      </c>
      <c r="G58" s="82" t="str">
        <f>IF(チーム!A58="","",申込書!$AB$6)</f>
        <v/>
      </c>
      <c r="H58" t="str">
        <f>IF(A58="","",リレーエントリー用紙!P62)</f>
        <v/>
      </c>
      <c r="I58" t="str">
        <f>IF(A58="","",リレーエントリー用紙!Q62)</f>
        <v/>
      </c>
      <c r="J58" t="str">
        <f>IF(A58="","",リレーエントリー用紙!R62)</f>
        <v/>
      </c>
      <c r="K58" t="str">
        <f>IF($A58="","",リレーエントリー用紙!AS62)</f>
        <v/>
      </c>
      <c r="L58" t="str">
        <f>IF($A58="","",リレーエントリー用紙!AT62)</f>
        <v/>
      </c>
      <c r="M58" t="str">
        <f>IF($A58="","",リレーエントリー用紙!AU62)</f>
        <v/>
      </c>
      <c r="N58" t="str">
        <f>IF($A58="","",リレーエントリー用紙!AV62)</f>
        <v/>
      </c>
    </row>
    <row r="59" spans="1:14" x14ac:dyDescent="0.15">
      <c r="A59" s="82" t="str">
        <f>IF(リレーエントリー用紙!D63="","",リレーエントリー用紙!W63)</f>
        <v/>
      </c>
      <c r="B59" s="82" t="str">
        <f>IF(A59="","",IF(リレーエントリー用紙!E63="",申込書!$Q$6,申込書!$Q$6&amp;リレーエントリー用紙!E63))</f>
        <v/>
      </c>
      <c r="C59" s="82" t="str">
        <f>IF(A59="","",申込書!$S$12)</f>
        <v/>
      </c>
      <c r="D59" s="82">
        <v>4</v>
      </c>
      <c r="E59" s="82">
        <v>1</v>
      </c>
      <c r="F59" s="82" t="str">
        <f>IF(A59="","",リレーエントリー用紙!M63)</f>
        <v/>
      </c>
      <c r="G59" s="82" t="str">
        <f>IF(チーム!A59="","",申込書!$AB$6)</f>
        <v/>
      </c>
      <c r="H59" t="str">
        <f>IF(A59="","",リレーエントリー用紙!P63)</f>
        <v/>
      </c>
      <c r="I59" t="str">
        <f>IF(A59="","",リレーエントリー用紙!Q63)</f>
        <v/>
      </c>
      <c r="J59" t="str">
        <f>IF(A59="","",リレーエントリー用紙!R63)</f>
        <v/>
      </c>
      <c r="K59" t="str">
        <f>IF($A59="","",リレーエントリー用紙!AS63)</f>
        <v/>
      </c>
      <c r="L59" t="str">
        <f>IF($A59="","",リレーエントリー用紙!AT63)</f>
        <v/>
      </c>
      <c r="M59" t="str">
        <f>IF($A59="","",リレーエントリー用紙!AU63)</f>
        <v/>
      </c>
      <c r="N59" t="str">
        <f>IF($A59="","",リレーエントリー用紙!AV63)</f>
        <v/>
      </c>
    </row>
    <row r="60" spans="1:14" x14ac:dyDescent="0.15">
      <c r="A60" s="82" t="str">
        <f>IF(リレーエントリー用紙!D64="","",リレーエントリー用紙!W64)</f>
        <v/>
      </c>
      <c r="B60" s="82" t="str">
        <f>IF(A60="","",IF(リレーエントリー用紙!E64="",申込書!$Q$6,申込書!$Q$6&amp;リレーエントリー用紙!E64))</f>
        <v/>
      </c>
      <c r="C60" s="82" t="str">
        <f>IF(A60="","",申込書!$S$12)</f>
        <v/>
      </c>
      <c r="D60" s="82">
        <v>4</v>
      </c>
      <c r="E60" s="82">
        <v>1</v>
      </c>
      <c r="F60" s="82" t="str">
        <f>IF(A60="","",リレーエントリー用紙!M64)</f>
        <v/>
      </c>
      <c r="G60" s="82" t="str">
        <f>IF(チーム!A60="","",申込書!$AB$6)</f>
        <v/>
      </c>
      <c r="H60" t="str">
        <f>IF(A60="","",リレーエントリー用紙!P64)</f>
        <v/>
      </c>
      <c r="I60" t="str">
        <f>IF(A60="","",リレーエントリー用紙!Q64)</f>
        <v/>
      </c>
      <c r="J60" t="str">
        <f>IF(A60="","",リレーエントリー用紙!R64)</f>
        <v/>
      </c>
      <c r="K60" t="str">
        <f>IF($A60="","",リレーエントリー用紙!AS64)</f>
        <v/>
      </c>
      <c r="L60" t="str">
        <f>IF($A60="","",リレーエントリー用紙!AT64)</f>
        <v/>
      </c>
      <c r="M60" t="str">
        <f>IF($A60="","",リレーエントリー用紙!AU64)</f>
        <v/>
      </c>
      <c r="N60" t="str">
        <f>IF($A60="","",リレーエントリー用紙!AV64)</f>
        <v/>
      </c>
    </row>
    <row r="61" spans="1:14" x14ac:dyDescent="0.15">
      <c r="A61" s="79" t="str">
        <f>IF(リレーエントリー用紙!D65="","",リレーエントリー用紙!W65)</f>
        <v/>
      </c>
      <c r="B61" s="79" t="str">
        <f>IF(A61="","",IF(リレーエントリー用紙!E65="",申込書!$Q$6,申込書!$Q$6&amp;リレーエントリー用紙!E65))</f>
        <v/>
      </c>
      <c r="C61" s="79" t="str">
        <f>IF(A61="","",申込書!$S$12)</f>
        <v/>
      </c>
      <c r="D61" s="79">
        <v>4</v>
      </c>
      <c r="E61" s="79">
        <v>1</v>
      </c>
      <c r="F61" s="79" t="str">
        <f>IF(A61="","",リレーエントリー用紙!M65)</f>
        <v/>
      </c>
      <c r="G61" s="79" t="str">
        <f>IF(チーム!A61="","",申込書!$AB$6)</f>
        <v/>
      </c>
      <c r="H61" s="79" t="str">
        <f>IF(A61="","",リレーエントリー用紙!P65)</f>
        <v/>
      </c>
      <c r="I61" s="79" t="str">
        <f>IF(A61="","",リレーエントリー用紙!Q65)</f>
        <v/>
      </c>
      <c r="J61" s="79" t="str">
        <f>IF(A61="","",リレーエントリー用紙!R65)</f>
        <v/>
      </c>
      <c r="K61" s="79" t="str">
        <f>IF($A61="","",リレーエントリー用紙!AS65)</f>
        <v/>
      </c>
      <c r="L61" s="79" t="str">
        <f>IF($A61="","",リレーエントリー用紙!AT65)</f>
        <v/>
      </c>
      <c r="M61" s="79" t="str">
        <f>IF($A61="","",リレーエントリー用紙!AU65)</f>
        <v/>
      </c>
      <c r="N61" s="79" t="str">
        <f>IF($A61="","",リレーエントリー用紙!AV65)</f>
        <v/>
      </c>
    </row>
  </sheetData>
  <phoneticPr fontId="2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申込書</vt:lpstr>
      <vt:lpstr>男子申込一覧表</vt:lpstr>
      <vt:lpstr>女子申込一覧表</vt:lpstr>
      <vt:lpstr>リレーエントリー用紙</vt:lpstr>
      <vt:lpstr>団体</vt:lpstr>
      <vt:lpstr>所属1</vt:lpstr>
      <vt:lpstr>選手</vt:lpstr>
      <vt:lpstr>エントリー</vt:lpstr>
      <vt:lpstr>チーム</vt:lpstr>
      <vt:lpstr>リレーエントリー用紙!Print_Area</vt:lpstr>
      <vt:lpstr>女子申込一覧表!Print_Area</vt:lpstr>
      <vt:lpstr>申込書!Print_Area</vt:lpstr>
      <vt:lpstr>男子申込一覧表!Print_Area</vt:lpstr>
      <vt:lpstr>女子申込一覧表!Print_Titles</vt:lpstr>
      <vt:lpstr>男子申込一覧表!Print_Titles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市原泰義</cp:lastModifiedBy>
  <cp:lastPrinted>2016-06-09T07:56:44Z</cp:lastPrinted>
  <dcterms:created xsi:type="dcterms:W3CDTF">2003-04-18T11:12:20Z</dcterms:created>
  <dcterms:modified xsi:type="dcterms:W3CDTF">2017-06-06T07:10:29Z</dcterms:modified>
</cp:coreProperties>
</file>